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19"/>
  <workbookPr hidePivotFieldList="1"/>
  <mc:AlternateContent xmlns:mc="http://schemas.openxmlformats.org/markup-compatibility/2006">
    <mc:Choice Requires="x15">
      <x15ac:absPath xmlns:x15ac="http://schemas.microsoft.com/office/spreadsheetml/2010/11/ac" url="C:\Archivos Consultor\ERU\OCI\PM\2020\20200715\Informes\"/>
    </mc:Choice>
  </mc:AlternateContent>
  <xr:revisionPtr revIDLastSave="0" documentId="13_ncr:1_{8A8680E0-5BA5-4BF6-9969-2B9396433D3B}" xr6:coauthVersionLast="45" xr6:coauthVersionMax="45" xr10:uidLastSave="{00000000-0000-0000-0000-000000000000}"/>
  <bookViews>
    <workbookView xWindow="-108" yWindow="-108" windowWidth="23256" windowHeight="12576" xr2:uid="{00000000-000D-0000-FFFF-FFFF00000000}"/>
  </bookViews>
  <sheets>
    <sheet name="seguim" sheetId="9" r:id="rId1"/>
    <sheet name="td" sheetId="11" r:id="rId2"/>
    <sheet name="avance" sheetId="12" r:id="rId3"/>
  </sheets>
  <definedNames>
    <definedName name="_xlnm._FilterDatabase" localSheetId="0" hidden="1">seguim!$A$3:$AC$58</definedName>
    <definedName name="_xlnm.Print_Area" localSheetId="0">seguim!$A$1:$AC$59</definedName>
  </definedNames>
  <calcPr calcId="191029"/>
  <pivotCaches>
    <pivotCache cacheId="11" r:id="rId4"/>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12" l="1"/>
  <c r="J5" i="12"/>
  <c r="H18" i="12"/>
  <c r="G18" i="12"/>
  <c r="J17" i="12"/>
  <c r="J15" i="12"/>
  <c r="C18" i="12"/>
  <c r="B18" i="12"/>
  <c r="E17" i="12"/>
  <c r="F17" i="12" s="1"/>
  <c r="E15" i="12"/>
  <c r="F15" i="12" s="1"/>
  <c r="H8" i="12"/>
  <c r="G8" i="12"/>
  <c r="C8" i="12"/>
  <c r="B8" i="12"/>
  <c r="E7" i="12"/>
  <c r="E5" i="12"/>
  <c r="G3"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K15" i="12" l="1"/>
  <c r="K17" i="12"/>
  <c r="C36" i="11"/>
  <c r="D36" i="11"/>
  <c r="E36" i="11" l="1"/>
  <c r="F36" i="11" s="1"/>
</calcChain>
</file>

<file path=xl/sharedStrings.xml><?xml version="1.0" encoding="utf-8"?>
<sst xmlns="http://schemas.openxmlformats.org/spreadsheetml/2006/main" count="964" uniqueCount="420">
  <si>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</si>
  <si>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</si>
  <si>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</si>
  <si>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</si>
  <si>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</si>
  <si>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</si>
  <si>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</si>
  <si>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</si>
  <si>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AREA RESPONSABLE</t>
  </si>
  <si>
    <t>FECHA DE INICIO</t>
  </si>
  <si>
    <t>FECHA DE TERMINACIÓN</t>
  </si>
  <si>
    <t>2017 2017</t>
  </si>
  <si>
    <t>El contrato no contempló uno de los requerimientos de la licencia de construcción por falencias en la concepción del proyecto.</t>
  </si>
  <si>
    <t xml:space="preserve">Efectuar el trámite de licenciamiento previo a las obras a realizar. </t>
  </si>
  <si>
    <t>Trámite de licencia</t>
  </si>
  <si>
    <t>Trámite radicado</t>
  </si>
  <si>
    <t>Adelantar las obras conforme a lo establecido en la nueva licencia de construcción.</t>
  </si>
  <si>
    <t>Obras ejecutadas conforme a la nueva licencia tramitada</t>
  </si>
  <si>
    <t>Obras ejecutadas conforme a la licencia /Obras a ejecutar según licencia de construcción</t>
  </si>
  <si>
    <t>Subgerencia Jurídica</t>
  </si>
  <si>
    <t>2.2.1.2.1</t>
  </si>
  <si>
    <t>HALLAZGO</t>
  </si>
  <si>
    <t>PLAN DE MEJORAMIENTO</t>
  </si>
  <si>
    <t xml:space="preserve">3.3.1 </t>
  </si>
  <si>
    <t>3.3.2</t>
  </si>
  <si>
    <t>3.2.1</t>
  </si>
  <si>
    <t>Hallazgo administrativo con incidencia fiscal y presunta incidencia disciplinaria por detrimento al erario distrital en cuantía de $3.131.119.499.39, por la gestión antieconómica realizada en la Empresa de Renovación y Desarrollo Urbano de Bogotá (ERU). Por la acción del gestor fiscal en la inadecuada inversión de los recursos  en el proyecto denominado La Estación, que se realizó sobre el predio identificado con la matrícula inmobiliaria 50C-483943, ubicado en la kr 23  No. 72 01</t>
  </si>
  <si>
    <t>Se presentan anomalías en el desarrollo del Proyecto Urbano Integral propuesto y el Parque Zonal La Estación, en razón a que la Administración estructuró el proyecto independientemente del Parque, connotación que implica el desconocimiento de los objetivos misionales de la antigua Empresa Industrial y Comercial METROVIVIENDA, como eran las de gestionar suelo y adelantar proyectos de VIP y VIS, y no la construcción de parques.</t>
  </si>
  <si>
    <t>Implementar el formato "FT-FP-02  Informe de Viabilidad Técnica, Financiera, Jurídica y Social", elaborado y avalado por los responsables de cada aspecto involucrado en la formulación de los proyectos, en el cual se incluyan todos  los componentes requeridos para su correcta ejecución futura.</t>
  </si>
  <si>
    <t>Viabilización de proyectos aprobadas por los responsables</t>
  </si>
  <si>
    <t>Implementar de manera oficial la disposición de no iniciar obras, hasta tanto no se cuente con la debida LICENCIA, correspondientes a cada uno de los proyectos formulados a ejecutar.</t>
  </si>
  <si>
    <t>Licencias aprobadas</t>
  </si>
  <si>
    <t xml:space="preserve">No. de proyectos en ejecución licenciados </t>
  </si>
  <si>
    <t>Ejecutar actividades relacionadas con el predio (Restitución del predio al DADEP y exclusión del proyecto del Convenio 268 de 2014)</t>
  </si>
  <si>
    <t>Entrega terrenos DADEP          
Exclusión del predio</t>
  </si>
  <si>
    <t>Acciones ejecutadas/Acciones programadas</t>
  </si>
  <si>
    <t>De acuerdo con la misma Visita Administrativa, a la obra de la Avenida Usminia, se verificó que lo recibido por la entonces Metrovivienda, hoy Empresa de Renovación y Desarrollo Urbano de Bogotá, es una obra que se encuentra cerrada y sin prestar ningún servicio para la comunidad</t>
  </si>
  <si>
    <t>Adelantar las gestiones orientadas a vincular uno o varios promotores que desarrollen y comercialicen el proyecto para la vigencia del plan de mejoramiento</t>
  </si>
  <si>
    <t>Actividades ejecutadas del cronograma / Actividades programadas</t>
  </si>
  <si>
    <t>Ejecutar las acciones necesarias para hacer entrega de las obras a las entidades encargadas</t>
  </si>
  <si>
    <t>Ejecución cronograma</t>
  </si>
  <si>
    <t>Subgerencia de Desarrollo de Proyectos</t>
  </si>
  <si>
    <t xml:space="preserve">La construcción de la vía Usminia, dejó como resultado una vía, entregada a la entidad con el visto bueno de la interventoría, que se encuentra terminada hace más de 5 años, cerrada, con las pólizas vencidas, sin ser probada y/o utilizada, ni recibida por las empresas de servicios públicos ni el IDU, incluyendo que a la fecha, no presta ningún servicio a la comunidad. </t>
  </si>
  <si>
    <t>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t>
  </si>
  <si>
    <t>Observación administrativa con posible incidencia disciplinaria, por transgredir en la ejecución del Contrato derivado de Fiducia Mercantil Inmobiliario de urbanismo, administración y pago CDJ-075-2013, la normatividad legal, el contrato y los principios de selección objetiva de transparencia, economía, planeación, celeridad, publicidad, eficacia, eficiencia y responsabilidad.</t>
  </si>
  <si>
    <t>Para la ejecución de las obras que se describen en las licencias de construcción, la Empresa deberá garantizar que las mismas sean concordantes con las obligaciones que deriven para las partes en el contrato de fiducia que se suscriba para tal fin.</t>
  </si>
  <si>
    <t>Licencia de Construcción vs Contrato</t>
  </si>
  <si>
    <t>Descripción de obras en licencia de construcción &lt;= obligaciones del constructor o desarrollador</t>
  </si>
  <si>
    <t>Documento Modificatorio</t>
  </si>
  <si>
    <t>Otrosíes</t>
  </si>
  <si>
    <t>Para la vinculación de terceros a través de procesos de contratación derivada del fideicomiso constituido, se deberá dar cumplimiento a lo dispuesto en el manual de contratación, frente al procedimiento de aprobación del contratista a vincular al proyecto.</t>
  </si>
  <si>
    <t>Vinculación de Terceros</t>
  </si>
  <si>
    <t>Vinculación de terceros = aprobaciones de comité fiduciario.</t>
  </si>
  <si>
    <t>En relación con el acceso a la información que reposa en la Fiduciaria y atendiendo lo previsto en el numeral 26 del Contrato de Fiducia Matriz y los contratos constitutivos de los fideicomisos, se efectuará por parte del supervisor el correspondiente requerimiento para permitir y facilitar la práctica de auditorías que en cualquier momento se soliciten por parte de LOS FIDEICOMITENTES o por cualquier entidad de inspección vigilancia y control del Estado, previa realización de las mismas.</t>
  </si>
  <si>
    <t>Práctica de auditorias</t>
  </si>
  <si>
    <t>Comunicaciones del supervisor = Auditorias</t>
  </si>
  <si>
    <t>Constitución de Garantías</t>
  </si>
  <si>
    <t>Pólizas</t>
  </si>
  <si>
    <t>En materia contractual, frente a la publicidad de los actos, se adelantará la publicación de los contratos que vinculen a la Empresa o que se relacionen con la ejecución de recursos públicos.</t>
  </si>
  <si>
    <t>Principio de Publicidad</t>
  </si>
  <si>
    <t>Contratos=Publicación en Secop</t>
  </si>
  <si>
    <t>2018 2018</t>
  </si>
  <si>
    <t>3.1</t>
  </si>
  <si>
    <t xml:space="preserve">Debilidad en los controles implementados para verificar que se efectúen la totalidad de las publicaciones en el Secop  </t>
  </si>
  <si>
    <t xml:space="preserve">Dirección de Gestión Contractual </t>
  </si>
  <si>
    <t>3.4</t>
  </si>
  <si>
    <t>Falta de aplicación de lineamientos archivísticos y de organización documental.
Aumento en la generación de documentos.
Debilidades en la planeación de actividades tendientes a la formación en administración de expedientes documentales.</t>
  </si>
  <si>
    <t xml:space="preserve">Organizar, digitalizar, centralizar y administrar el Archivo de Gestión de la Dirección de Gestión Contractual de la Empresa de Renovación y Desarrollo Urbano de Bogotá. D.C.
</t>
  </si>
  <si>
    <t xml:space="preserve">Subgerencia de Gestión Corporativa </t>
  </si>
  <si>
    <t>3.3.3.1</t>
  </si>
  <si>
    <t xml:space="preserve">Hallazgo administrativo por la falta de aplicación de los lineamientos archivísticos en la organización de los expedientes de los contratos de arrendamiento 019 de 2017; 158 de 2018,204 de 2017, 013 de 2015 y 001 de 2016 incumpliendo los principios establecidos en la Ley 594 de 2000  </t>
  </si>
  <si>
    <t>3.1.3.10</t>
  </si>
  <si>
    <t>Circular  sobre los riesgos previsibles al momento de la viabilización de los proyectos, conforme la normatividad vigente que incluya una matriz tipo de riesgos previsibles por cada modalidad de contratación.</t>
  </si>
  <si>
    <t>No se estimaron adecuadamente los riesgos previsibles desde el punto de vista técnico y financiero para la viabilizacion del proyecto  Usme 2- IDIPRON.</t>
  </si>
  <si>
    <t>Circular</t>
  </si>
  <si>
    <t xml:space="preserve">Hallazgo Administrativo por incumplimiento al principio de publicidad, al no publicar oportunamente en el SECOP la totalidad de la información relacionada con el contrato de arrendamiento 019 de 2017  </t>
  </si>
  <si>
    <t>263</t>
  </si>
  <si>
    <t>3.3.1.1</t>
  </si>
  <si>
    <t>Debilidad en el planteamiento de la matriz de riesgos asociados al planteamiento del Proyecto La Estación.</t>
  </si>
  <si>
    <t>Establecer una matriz de riesgos detallada y ajustada a la naturaleza y actividades programadas para cada Proyecto que contemple todos los aspectos: legal, técnico, financiero, social y de norma urbana.</t>
  </si>
  <si>
    <t>Matriz de Riesgos asociada al Proyecto</t>
  </si>
  <si>
    <t>3.3.1.2</t>
  </si>
  <si>
    <t>Deterioro natural del Parque Zonal La Estación.</t>
  </si>
  <si>
    <t>Oficiar al DADEP (como beneficiario de la póliza NB-100070326), trasladando el hallazgo realizado por la Contraloría de Bogotá D.C. relacionado con el deterioro del Parque para que dicha Entidad adelante las acciones a que haya lugar.</t>
  </si>
  <si>
    <t>Oficiar al DADEP el traslado del hallazgo de la Contraloría de Bogotá D.C.</t>
  </si>
  <si>
    <t>Oficio debidamente radicado en el DADEP dando traslado del hallazgo de la Contraloría</t>
  </si>
  <si>
    <t>3.3.1.3</t>
  </si>
  <si>
    <t>El Proyecto La Estación no se ha desarrollado completamente en consideración que para el "área restante" del predio el uso y la edificabilidad deben modificarse</t>
  </si>
  <si>
    <t>Radicación formulación  del instrumento intermedio ante la SDP</t>
  </si>
  <si>
    <t>Formulación radicada ante la SDP</t>
  </si>
  <si>
    <t>3.3.2.1</t>
  </si>
  <si>
    <t>Establecer y divulgar un procedimiento documentado que permita explicar de manera clara el ciclo de estructuración de proyectos integrales de renovación urbana.</t>
  </si>
  <si>
    <t>Procedimiento establecido</t>
  </si>
  <si>
    <t>Procedimiento establecido y divulgado</t>
  </si>
  <si>
    <t>Subgerencia de Planeación y Administración de Proyectos</t>
  </si>
  <si>
    <t>Elaborar y socializar un comunicado semestral sobre el deber de remitir de manera oportuna y pertinente, la documentación relacionada con la ejecución de los contratos aclarando el cambio de plataforma de Secop I a Secop II.</t>
  </si>
  <si>
    <t>Comunicación elaborada y socializada</t>
  </si>
  <si>
    <t>3.3.3.2</t>
  </si>
  <si>
    <t>Incluir en el formato de estudios previos- contratación directa la importancia de realizar un análisis del sector.</t>
  </si>
  <si>
    <t>Formato ajustado</t>
  </si>
  <si>
    <t>Hallazgo administrativo con incidencia fiscal por valor de $701.082.592, y presunta incidencia disciplinaria, por el deterioro que presenta el Parque Zonal La Estación, ante la deficiente administración por parte de la ERU</t>
  </si>
  <si>
    <t>Hallazgo administrativo con presunta incidencia disciplinaria, por cuanto no se ha gestionado eficaz y oportunamente la definición y liquidación del Proyecto denominado La Estación</t>
  </si>
  <si>
    <t xml:space="preserve">Hallazgo administrativo por vulnerar el principio de planeación al no gestionar, liderar, promover, coordinar en debida forma las actuaciones urbanas integrales para la recuperación y transformación del sector San Bernardo durante seis (6) años; y por celebrar un contrato de fiducia de administración de pagos para ejecutar el proyecto San Bernardo sin tener aprobado el Plan Parcial que permita la ejecución del mismo. </t>
  </si>
  <si>
    <t>Hallazgo administrativo, por no elaborar el análisis del sector en los contratos de prestación de servicios profesionales</t>
  </si>
  <si>
    <t>VARIABLES DEL INDICADOR</t>
  </si>
  <si>
    <t xml:space="preserve">Hallazgo administrativo por no publicar adecuadamente los documentos del proceso de contratación en el Sistema Electrónico para la Contratación Pública  SECOP </t>
  </si>
  <si>
    <t>4.2.1</t>
  </si>
  <si>
    <t>No</t>
  </si>
  <si>
    <t>HALLAZGOS</t>
  </si>
  <si>
    <t>ACCIONES</t>
  </si>
  <si>
    <t>2019 2019</t>
  </si>
  <si>
    <t>3.1.1.1</t>
  </si>
  <si>
    <t>3.1.1.2</t>
  </si>
  <si>
    <t>3.1.3.2</t>
  </si>
  <si>
    <t>3.1.3.3</t>
  </si>
  <si>
    <t xml:space="preserve">3.1.2.2 </t>
  </si>
  <si>
    <t xml:space="preserve">3.1.2.3 </t>
  </si>
  <si>
    <t>3.1.2.4</t>
  </si>
  <si>
    <t>3.1.3.1</t>
  </si>
  <si>
    <t>3.1.2.1</t>
  </si>
  <si>
    <t>3.2.2.1</t>
  </si>
  <si>
    <t>3.2.2.2</t>
  </si>
  <si>
    <t>3.2.2.3</t>
  </si>
  <si>
    <t>No se realizó una verificación adicional de la información consignada  por el funcionario responsable de la Subgerencia de Planeación y Administración de Proyectos en el formato CB 0404 de la cuenta anual 2018, antes de su transmisión en el SIVICOF.</t>
  </si>
  <si>
    <t>Error de digitación en el diligenciamiento del formato diseñado por la Contraloría Distrital para solicitar la información de  los contratos asociados a las metas establecidas en el proyecto de inversión No. 83.</t>
  </si>
  <si>
    <t xml:space="preserve">Para la ejecución del contrato 244 de 2018 de Seguros se requirió la aprobación de la garantía, circunstancia que no se dio en el plazo establecido. </t>
  </si>
  <si>
    <t>Aprobación incorrecta del anexo modificatorio de una póliza en el contrato 166 de 2018.</t>
  </si>
  <si>
    <t xml:space="preserve">Falta de acciones pertinentes para una solución de fondo en la identificación de los recursos. </t>
  </si>
  <si>
    <t>Falta de controles en materia de depreciación acumulada de propiedades planta y equipo</t>
  </si>
  <si>
    <t>Falta de controles en las estimaciones de las vidas útiles</t>
  </si>
  <si>
    <t>Falta de controles en el reporte de Sivicof.</t>
  </si>
  <si>
    <t xml:space="preserve">Debilidades en la planeación de las necesidades de contratación de la SGC </t>
  </si>
  <si>
    <t>Debilidades en la aplicación de los procedimientos de supervisión de los contratos.</t>
  </si>
  <si>
    <t>Debilidad en la capacitación del personal que levanta información en campo</t>
  </si>
  <si>
    <t>Ausencia de un cronograma y un plan de costos para la implementación del Plan de Gestión Social</t>
  </si>
  <si>
    <t>Revisar y aprobar  a través de  visto bueno (Nombre, firma y fecha) del Subgerente de Planeación y Administración de Proyectos, de la información consignada en el formato CB 0404 de la cuenta anual, antes de ser remitido a la Oficina Asesora de Control Interno para su transmisión.</t>
  </si>
  <si>
    <t>Formato revisado y aprobado</t>
  </si>
  <si>
    <t xml:space="preserve">Formato revisado y aprobado  </t>
  </si>
  <si>
    <t>Generar un reporte mensual en el cual se relacionen los contratos suscritos y su asociación a cada una de las metas por proyecto de inversión.</t>
  </si>
  <si>
    <t>Número de reportes generados</t>
  </si>
  <si>
    <t xml:space="preserve">Número de reportes mensuales generados </t>
  </si>
  <si>
    <t xml:space="preserve">Elaborar y socializar un instructivo que permita identificar la modalidad en la que es obligatorio exigir garantías. </t>
  </si>
  <si>
    <t>Instructivo elaborado y socializado</t>
  </si>
  <si>
    <t xml:space="preserve">Instructivo socializado e incluido en Erunet-MIPG </t>
  </si>
  <si>
    <t xml:space="preserve">Capacitación Interna en la Dirección de Gestión Contractual sobre aprobación de garantías que permitan amparar el cumplimiento del contrato. </t>
  </si>
  <si>
    <t>Capacitaciones efectuadas</t>
  </si>
  <si>
    <t xml:space="preserve">Capacitaciones realizadas </t>
  </si>
  <si>
    <t>Elaborar concepto que defina la situación jurídica de las promesas de compraventa suscritas con los ocupantes de los predios de mayor extensión que conforman el asentamiento informal denominado “Brisas del Tintal”</t>
  </si>
  <si>
    <t>Concepto jurídico</t>
  </si>
  <si>
    <t>Elaborar un  plan de acción (incluido cronograma) para  reconocer los efectos financieros de los recursos, con base en el informe o concepto emitido por la Subgerencia Jurídica.</t>
  </si>
  <si>
    <t>Plan de Acción con su respectivo cronograma</t>
  </si>
  <si>
    <t xml:space="preserve">Plan de acción </t>
  </si>
  <si>
    <t>Realizar ajuste en el sistema JSP7 en el módulo de inventarios una vez identificadas las diferencias encontradas en el proceso de depreciación de cada uno de los bienes.</t>
  </si>
  <si>
    <t>Reporte generado que reflejen los ajustes realizados</t>
  </si>
  <si>
    <t>Reporte del sistema JSP7</t>
  </si>
  <si>
    <t>Reporte contable que refleje los ajustes  realizados</t>
  </si>
  <si>
    <t>Reporte contable</t>
  </si>
  <si>
    <t>Elaborar un procedimiento de depreciación que incluya una conciliación mensual de la información como punto de control.</t>
  </si>
  <si>
    <t>Procedimiento de depreciación.</t>
  </si>
  <si>
    <t xml:space="preserve">Procedimiento publicado y socializado </t>
  </si>
  <si>
    <t>Reporte con la nueva vida útil y la alícuota de depreciación</t>
  </si>
  <si>
    <t>Reporte generado</t>
  </si>
  <si>
    <t>Realizar ajuste en la base de datos del modulo de activos fijos de acuerdo al exceso o defecto en el valor de la depreciación acumulada.</t>
  </si>
  <si>
    <t xml:space="preserve">Reporte  módulo de activos fijos </t>
  </si>
  <si>
    <t xml:space="preserve">Reporte </t>
  </si>
  <si>
    <t>Realizar el ajuste en el Módulo de contabilidad, atendiendo las políticas contables establecidas en la Resolución ERU 294 de 2017.</t>
  </si>
  <si>
    <t>Comprobante de contabilidad (Ajuste contable)</t>
  </si>
  <si>
    <t>Comprobante de contabilidad</t>
  </si>
  <si>
    <t>Realizar ajustes de cuenta contable en la parametrización del módulo de activos fijos del sistema JSP7.</t>
  </si>
  <si>
    <t>Reporte generado que refleje el ajuste efectuado</t>
  </si>
  <si>
    <t xml:space="preserve">Un reporte </t>
  </si>
  <si>
    <t>Procedimiento "PD-59 Administración de Inventarios V2" actualizado.</t>
  </si>
  <si>
    <t xml:space="preserve">Procedimiento actualizado, socializado y publicado </t>
  </si>
  <si>
    <t>Realizar una reunión trimestral que de cuenta de las gestiones para identificación del deterioro en los casos de FFDS y Consorcio Urbanizar 2009.</t>
  </si>
  <si>
    <t xml:space="preserve">Actas de Reunión </t>
  </si>
  <si>
    <t>Actas elaboradas  y suscritas</t>
  </si>
  <si>
    <t>Guía de evaluación de deterioro de cartera socializada</t>
  </si>
  <si>
    <t>Guía publicada en Erunet/MIPG</t>
  </si>
  <si>
    <t xml:space="preserve">Elaborar y socializar una circular con lineamientos para identificación de la planeación en la contratación.  </t>
  </si>
  <si>
    <t xml:space="preserve">Circular suscrita y enviada  </t>
  </si>
  <si>
    <t xml:space="preserve">Actualizar el formato de "Solicitud de modificación contractual" en lo relacionado con la forma "terminación anticipada", indicando que casillas se deben diligenciar en este caso. </t>
  </si>
  <si>
    <t>Formato actualizado, socializado y publicado en la Erunet-MIPG</t>
  </si>
  <si>
    <t>Capacitación Procedimiento PD-DP-SICO-02</t>
  </si>
  <si>
    <t xml:space="preserve">Capacitaciones efectuadas  </t>
  </si>
  <si>
    <t>Procedimiento actualizado y socializado</t>
  </si>
  <si>
    <t>Elaborar y socializar un instructivo para el diligenciamiento de los formatos para el levantamiento de la información de campo.</t>
  </si>
  <si>
    <t>Realizar capacitación al personal para el diligenciamiento de formatos para el levantamiento de la información de campo</t>
  </si>
  <si>
    <t>Capacitaciones realizadas</t>
  </si>
  <si>
    <t xml:space="preserve">Elaborar el cronograma de ejecución del Plan de Gestión Social </t>
  </si>
  <si>
    <t>Cronograma elaborado</t>
  </si>
  <si>
    <t xml:space="preserve">Elaborar el plan de costos del Plan de Gestión Social </t>
  </si>
  <si>
    <t>Plan de costos elaborado</t>
  </si>
  <si>
    <t>Subgerencia de Gestión Corporativa</t>
  </si>
  <si>
    <t xml:space="preserve">Oficina de Gestión Social </t>
  </si>
  <si>
    <t>Hallazgo administrativo, por inconsistencias en la rendición de la cuenta frente a indicadores de gestión</t>
  </si>
  <si>
    <t>Hallazgo administrativo, por inconsistencias en información registrada y suministrada por la ERU</t>
  </si>
  <si>
    <t>Hallazgo administrativo con presunta incidencia disciplinaria, por inconsistencias en la verificación de los requisitos de ejecución del Contrato 244 de 2018</t>
  </si>
  <si>
    <t>Hallazgo administrativo, por inconsistencias en la aprobación del anexo modificatorio de la garantía del Contrato 166 de 2018</t>
  </si>
  <si>
    <t>Hallazgo administrativo, por presentar diferencias en la rendición de {a cuenta del aplicativo SIVICOF de la Contraloría de Bogotá D. C</t>
  </si>
  <si>
    <t>Hallazgo administrativo, por diferencia de criterio al aplicar la política de deterioro de una cuenta por cobrar por parte de la ERU.</t>
  </si>
  <si>
    <t xml:space="preserve">Hallazgo administrativo con presunta incidencia disciplinaria, por irregularidades en la terminación anticipada del Contrato de Prestación de Servicios de Apoyo a la Gestión No. 292 de 2017 y la inmediata suscripción del Contrato 198 de 2018, con el mismo contratista
</t>
  </si>
  <si>
    <t>Hallazgo administrativo, por no haber finalizado las obras establecidas en el marco del Contrato de Fiducia Mercantil CDJ-075-2013 y en la respectiva licencia de construcción.</t>
  </si>
  <si>
    <t>Hallazgo administrativo, por deficiencia en la configuración y diligenciamiento de la documentación y formatos establecidos por la Oficina de Gestión Social.</t>
  </si>
  <si>
    <t>Hallazgo administrativo, por no contar con el documento de cronograma y costos en los planes de gestión social.</t>
  </si>
  <si>
    <t>La Subgerencia de Gestión urbana socializó a grupo de gestión urbana mediante comité técnico del 28 de enero de 2018 el formato "FT-FP-02  Informe de Viabilidad Técnica, Financiera, Jurídica y Social", elaborado y avalado por los responsables de cada aspecto. 
Hallazgo con Incidencia Fiscal Cerrado. Radicado Contraloría 2-2018-07467 del 24/04/2018. Radicado ERU 20184200037532 del 25/04/2018. Se recomienda que el formato sea implementado en la formulación de los proyectos de la Empresa.</t>
  </si>
  <si>
    <t xml:space="preserve">Se  evidenció que se ajustó formato, el cual se encuentra publicado en la ERUNET. </t>
  </si>
  <si>
    <t>No de proyectos en ejecución con viabilidad favorable</t>
  </si>
  <si>
    <t xml:space="preserve">Hallazgo administrativo con incidencia fiscal y presunta incidencia disciplinaria, en cuantía de $25.656.655.181, en el proyecto Tres Quebradas UG1, por una gestión fiscal antieconómica, por la construcción de la Vía Usminia, mediante contrato CDTO 215-09, la cual se encuentra, a la fecha cerrada e inutilizada y sin beneficio alguno para la comunidad. </t>
  </si>
  <si>
    <t>Consecución promotor</t>
  </si>
  <si>
    <t>Hallazgo administrativo con incidencia fiscal y con presunta incidencia disciplinaria, en cuantía de $2.143.993.181, por una gestión fiscal antieconómica por la acción del gestor fiscal de la Empresa de Renovación y Desarrollo Urbano de Bogotá por una inadecuada inversión de recursos en la contratación de la interventoría, mediante contrato CDTO 225-09, en el proyecto “Tres quebradas UG1” para la construcción de la Avenida Usminia</t>
  </si>
  <si>
    <t xml:space="preserve">Contractual y urbanísticamente, las partes cumplieron parcialmente la normatividad aplicable frente al contrato y los principios de selección objetiva de transparencia, economía, planeación, celeridad, publicidad, eficacia, eficiencia y responsabilidad; así como los alcances previstos para las licencias de construcción.
</t>
  </si>
  <si>
    <t>Para la realización de los proyectos, se requerirá la constitución de las pólizas a que haya lugar según los plazos y condiciones previstas en la Ley.</t>
  </si>
  <si>
    <t xml:space="preserve"> Hallazgo administrativo con incidencia fiscal en cuantía de $400.000.000, y presunta incidencia disciplinaria, por contratar y pagar los diseños del Proyecto Inmobiliario La Estación, sin tener en cuenta los efectos de la suspensión del Decreto Distrital 364 de 2013 dispuesta por el Consejo de Estado, por lo cual finalmente ese proyecto no se materializó</t>
  </si>
  <si>
    <t>Número de matriz riesgos elaboradas / número de proyectos iniciados a partir del plan de mejora</t>
  </si>
  <si>
    <t>Incluir en el perímetro del Proyecto Alameda Entre parques el predio "La Estación" y formular instrumento de planeamiento para radicación y revisión por parte de SDP</t>
  </si>
  <si>
    <t>No contar con un procedimiento documentado transversal de ciclo de proyectos (etapas) actualizado y divulgado, que permita: i). evidenciar y documentar las actividades de gestión, coordinación y promoción realizadas en los proyectos integrales de renovación urbana de la ERU en cada etapa del ciclo de los proyectos, ii) definir cómo se documentan los ajustes de los proyectos, iii) el momento en el que se deben medir los resultados de los proyectos, iv) Definir los prerrequisitos si existen.</t>
  </si>
  <si>
    <t>Los documentos a cargo de los supervisores no eran oportunamente enviados al área. Por lo anterior, no eran oportunamente publicados o se remitían directamente al expediente contractual sin la debida publicación.</t>
  </si>
  <si>
    <t>Comunicación elaborada y socializada / Nro. semestres período de la acción</t>
  </si>
  <si>
    <t>El formato de estudios previos para la contratación directa - contratos de prestación de servicios, no incluía el título de análisis de sector.</t>
  </si>
  <si>
    <t>Hallazgo administrativo, por no materializar la decisión de fondo respecto del recaudo por valor de $I0. 699.382, generado con ocasión de consignaciones de  noviembre y diciembre de 2016, así como de enero de 2017</t>
  </si>
  <si>
    <t>Determinar la nueva vida útil y la alícuota de depreciación de los elementos que conforman el inventario de bienes de la empresa.</t>
  </si>
  <si>
    <t>Debilidades en el cálculo de deterioro de cartera.
Falta de lineamientos o procedimientos a seguir.</t>
  </si>
  <si>
    <t>Elaborar y socializar una Guía para evaluación del deterioro de cartera, que incluya puntos de control de validación o verificación de lo establecido en la guía.</t>
  </si>
  <si>
    <t>Hallazgo administrativo, por no establecer puntos de control para el análisis, seguimiento y evaluación de reconocimiento del componente económico del Plan de Gestión Social y de la atención de la población vulnerable.</t>
  </si>
  <si>
    <t>Por la desactualización y falta de socialización del procedimiento</t>
  </si>
  <si>
    <t xml:space="preserve">Actualizar y socializar el procedimiento Gestión Social en el territorio de los reconocimientos económicos del Plan de Gestión Social. </t>
  </si>
  <si>
    <t xml:space="preserve">Se observó la evidencia del otorgamiento de la Licencia de Urbanización para la Etapa 1 de la unidad de gestión 2. Se recomienda que si existe otro proyecto licenciado, anexar los soportes respectivos.                                                                        
Hallazgo con Incidencia Fiscal Cerrado. Radicado Contraloría 2-2018-07467 del 24/04/2018. Radicado ERU 20184200037532 del 25/04/2018. </t>
  </si>
  <si>
    <r>
      <t>Considerando lo previsto en el parágrafo de la Cláusula Décima Segunda del otrosí integral No. 3, “</t>
    </r>
    <r>
      <rPr>
        <i/>
        <sz val="11"/>
        <rFont val="Arial"/>
        <family val="2"/>
      </rPr>
      <t>De cada reunión del Comité fiduciario se elaborará un acta que será firmada por quienes actúen en ella, la cual se asentará en una carpeta de actos que permanecerá en LA FIDUCIARIA. Las decisiones consignadas en estas actas no tendrán la facultad de modificar el texto del presente contrato y en el evento de presentarse conflicto entre el contenido de estas y el texto del contrato primarán las disposiciones contenidas en el contrato</t>
    </r>
    <r>
      <rPr>
        <sz val="11"/>
        <rFont val="Arial"/>
        <family val="2"/>
      </rPr>
      <t>”, deberá suscribirse para dar validez a lo manifestado en los comités, el correspondiente documento modificatorio.</t>
    </r>
  </si>
  <si>
    <r>
      <t>Actualizar el procedimiento "</t>
    </r>
    <r>
      <rPr>
        <i/>
        <sz val="11"/>
        <rFont val="Arial"/>
        <family val="2"/>
      </rPr>
      <t>PD-59 Administración de Inventarios V2</t>
    </r>
    <r>
      <rPr>
        <sz val="11"/>
        <rFont val="Arial"/>
        <family val="2"/>
      </rPr>
      <t>", que incluya un punto de control relacionado con una  conciliación de la información que es objeto de reportes.</t>
    </r>
  </si>
  <si>
    <r>
      <t>Realizar una capacitación dirigida a los funcionarios y contratistas de la Subgerencia de Desarrollo de Proyectos y Gerentes de Proyectos - Subgerencia de Planeación y Administración de Proyectos con el fin de garantizar la aplicación del procedimiento PD-DP-SICO-02 "</t>
    </r>
    <r>
      <rPr>
        <i/>
        <sz val="11"/>
        <rFont val="Arial"/>
        <family val="2"/>
      </rPr>
      <t>Procedimiento Supervisión e Interventoría de Contratos de Obra"</t>
    </r>
    <r>
      <rPr>
        <sz val="11"/>
        <rFont val="Arial"/>
        <family val="2"/>
      </rPr>
      <t xml:space="preserve">.  </t>
    </r>
  </si>
  <si>
    <t>Se evidenció que realizó y socializó una  circular sobre los riesgos  previsibles que incluyó una matriz de riesgos por cada modalidad de contratación. Se recomienda que la matriz sea implementada.</t>
  </si>
  <si>
    <r>
      <t xml:space="preserve">Por medio del radicado 20195000001043 del 17 de  enero de 2019, la Subgerencia de Desarrollo de Proyectos remitió informe con las gestiones realizadas para la acción No 2. De acuerdo con el correo enviado el 19/03/2019 se observó que se adelantaron gestiones para las dos acciones del hallazgo. Se observó que con la resolución 11001-3-19-0881 del 27/06/2019 quedó ejecutoriada la Licencia de la UG1 , la cual incluye la Avenida Usminia. Con la licencia vigente se procederá a realizar la entrega a las entidades. </t>
    </r>
    <r>
      <rPr>
        <b/>
        <sz val="11"/>
        <rFont val="Arial"/>
        <family val="2"/>
      </rPr>
      <t>Acción vencida.</t>
    </r>
  </si>
  <si>
    <t>Se evidenció que se han generado tres (3) reportes.</t>
  </si>
  <si>
    <t>Se evidenció que mediante comunicación 20195000044381 del 28/05/2019, se oficializó al DADEP el traslado del hallazgo de la Contraloría. Recibido por el DADEP el 30 de mayo de 2019, mediante el radicado 2019-400-011666-2</t>
  </si>
  <si>
    <t xml:space="preserve">Se evidenció que se realizó una capacitación el 13/06/2019 en la DGC. </t>
  </si>
  <si>
    <t>Se evidenció que se identificaron las diferencias de cada uno de los bienes los cuales fueron agrupados por familias. Así mismo, se realizó el ajuste en el módulo de Activos Fijos del aplicativo JSP7.</t>
  </si>
  <si>
    <t>Se evidenció que se realizó el ajuste contable.</t>
  </si>
  <si>
    <t>Se evidenció que se realizó el ajuste dentro del módulo de activos fijos</t>
  </si>
  <si>
    <t>Se evidenció una reunión trimestral realizada el 16/05/2019.</t>
  </si>
  <si>
    <t>Actividad en proceso. No se reportó avance ni soportes.</t>
  </si>
  <si>
    <t>Se observó que se solicitó la realización de los ajustes contables.</t>
  </si>
  <si>
    <t>Actividad en proceso. Se reportó un avance. No obstante no se evidenciaron soportes.</t>
  </si>
  <si>
    <t>La modificación de la licencia de construcción del Proyecto Plaza de la Hoja no fue posible dado que no se cuenta con la autorización de la Asamblea de Copropietarios, por tal razón no fue factible iniciar el trámite de solicitud de modificación de la misma ante a la Curaduría Urbana. Al revisar la acción propuesta se evidencia que la misma se encontraba condicionada a la deliberación y aprobación de un tercero, en este caso, la Asamblea de Propiedad del Conjunto Mixto Plaza de la Hoja.  De acuerdo con el informe presentado por la Subgerencia de Proyectos del 06/06/2019, está área analizó cuatro (4) alternativas para proponer una solución que permitiera finalizar las obras, las cuales son: Redistribución de las áreas de parqueaderos existentes, Instalación de 27 duplicadores, Disposición de parte de las zonas de cesión y Sometimiento nuevamente a la Asamblea de Copropietarios de propuesta de modificación de licencia de construcción. De acuerdo con las explicaciones mencionadas y que el cumplimiento depende de la autorización de un tercero, a la fecha del reporte del seguimiento, no se evidencia cumplimiento de la acción por imposibilidad de su ejecución por parte de la Empresa dado que no posee gobernabilidad sobre el tema.   Este seguimiento  fue  reportado mediante el sistema de información Sivicof el  día 13 de junio de 2019.</t>
  </si>
  <si>
    <t>Campo incorporado en el sistema JSP7</t>
  </si>
  <si>
    <t>Metros lineales organizados</t>
  </si>
  <si>
    <t>Metros lineales organizados / metros lineales  programados</t>
  </si>
  <si>
    <t>Circular socializada/circular proyectada</t>
  </si>
  <si>
    <t>Se evidenció  que el 7 de junio de 2019  mediante radicado 20192000050911.se realizó la radicación de la formulación  del instrumento intermedio ante la SDP.</t>
  </si>
  <si>
    <t>Se evidenció que se elaboró y socializó comunicación el 26/03/2019 y 06/06/2019.</t>
  </si>
  <si>
    <t xml:space="preserve">La cuenta anual, se presenta en el mes de febrero de 2020. Acción finaliza en febrero de 2020. </t>
  </si>
  <si>
    <t>Se evidenció que se realizó el ajuste dentro del módulo de activos fijos de cada de los bienes.</t>
  </si>
  <si>
    <t xml:space="preserve">Actividad en proceso. Se reportó un avance. No obstante no se evidenciaron soportes. Se recomienda finalizar la acción antes del 31/08/2019. </t>
  </si>
  <si>
    <t xml:space="preserve">Se evidenció que existe una versión preliminar del procedimiento. Se recomienda finalizar la acción antes del 31/08/2019. </t>
  </si>
  <si>
    <t>Se observa que se encuentra en proceso de elaboración una guía en la cual se detalla el ciclo de estructuración de los proyectos.</t>
  </si>
  <si>
    <t>Se evidenció que se realizaron y socializaron  tres (3) comunicaciones los días 22/05/2019,  16/05/2019 y 15/07/2019</t>
  </si>
  <si>
    <r>
      <t xml:space="preserve">Por medio del radicado 20195000001043 del 17 de  enero de 2019, la Subgerencia de Desarrollo de Proyectos remitió informe con las gestiones realizadas para la acción No 1. De acuerdo con el correo enviado el 19/03/2019 se observó que se adelantaron gestiones para las dos acciones del hallazgo  Así mismo, realizó el proceso de cierre y apertura cuyo objeto es "Seleccionar el Fideicomitente Desarrollador Privado que se vinculará al Patrimonio Autónomo FC- Subordinado 464." </t>
    </r>
    <r>
      <rPr>
        <b/>
        <sz val="11"/>
        <rFont val="Arial"/>
        <family val="2"/>
      </rPr>
      <t>Acción vencida.</t>
    </r>
  </si>
  <si>
    <t xml:space="preserve">Se evidenció que se elaboró el instructivo para la Aprobación de Garantías Según el Régimen de Contratación. Falta la socialización. </t>
  </si>
  <si>
    <t xml:space="preserve">Se cuenta con un  concepto de una Empresa de Abogados. Pendiente  reunión con Subgerencia de Gestión Corporativa </t>
  </si>
  <si>
    <t>Se evidenció que se elaboró y público el formato de Solicitud de modificación contractual</t>
  </si>
  <si>
    <t>Se realizaron reuniones en abril y mayo para la actualización del procedimiento. Cuando se encuentre actualizado y publicado, se efectuará la respectiva capacitación.  La acción se vence el 30/08/2019.</t>
  </si>
  <si>
    <t>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Se evidenció  soportes  de la incorporación del campo con el  # de constancia del secop.</t>
  </si>
  <si>
    <t xml:space="preserve">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Se evidenció que en el  informe del Archivo de Gestión CAD, información de los metros lineales intervenidos y que corresponden a la Dirección de Gestión Contractual. </t>
  </si>
  <si>
    <t>Pendiente de verificar</t>
  </si>
  <si>
    <t xml:space="preserve"> 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se observó que se suscribieron actas de los diferentes comités fiduciarios realizados en las vigencias 2018 y 2019.</t>
  </si>
  <si>
    <t>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dicho hallazgo, dado que el Informe que originó dicho hallazgo se radicó el 24 de mayo de 2018 (no es factible superar el año de vigencia para la ejecución de estas acciones cuando se reporta el Plan de Mejoramiento). Sin embargo, se evidenció que  han tramitado las licencias de los contratos de obra adelantados y suscritos por la empresa, tales como: Manzanas 22 AB, 57, 65 y 66.</t>
  </si>
  <si>
    <t>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se evidenció que han adelantado  procesos de contratación para la vinculación de terceros.</t>
  </si>
  <si>
    <t>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se observó que han solicitado y suscrito las pólizas correspondientes de conformidad con los plazos y condiciones previstas en la Ley para los proyectos a cargo de la empresa.</t>
  </si>
  <si>
    <t xml:space="preserve">Se evidenció reporte con la nueva vida útil y la alícuota de depreciación
</t>
  </si>
  <si>
    <t xml:space="preserve">Actividad en proceso para el 30/07/2019. Se reportó un avance y se evidenció una versión preliminar  de la Guía para deterioro de cartera </t>
  </si>
  <si>
    <r>
      <t xml:space="preserve">Por medio del radicado 20195000001043 del 17 de  enero de 2019, la Subgerencia de Desarrollo de Proyectos remitió informe con las gestiones realizadas para la acción No 3.   Hallazgo con Incidencia Fiscal Cerrado. Radicado Contraloría 2-2018-07467 del 24/04/2018. Radicado ERU 20184200037532 del 25/04/2018.  Se observa que se han realizado gestiones para la acción.  Sin embargo, no se evidencia soportes  ni avances sobre la restitución del predio al Dadep ni la exclusión del proyecto del convenio. </t>
    </r>
    <r>
      <rPr>
        <b/>
        <sz val="11"/>
        <rFont val="Arial"/>
        <family val="2"/>
      </rPr>
      <t xml:space="preserve">Acción vencida. </t>
    </r>
    <r>
      <rPr>
        <sz val="11"/>
        <rFont val="Arial"/>
        <family val="2"/>
      </rPr>
      <t xml:space="preserve">La Subgerencia de Desarrollo de Proyectos informó mediante correo electrónico que: </t>
    </r>
    <r>
      <rPr>
        <i/>
        <sz val="11"/>
        <rFont val="Arial"/>
        <family val="2"/>
      </rPr>
      <t xml:space="preserve">"En el proceso de formulación del DTS, radicado ante la Secretaría Distrital de Planeación - SDP el 7 de junio de 2019, se planteó la modificación del ámbito incorporando el predio de La Estación al proyecto de la Alameda Entreparques. Dicho DTS está en fase de observaciones por parte de la Secretaría Distrital de Planeación, quien aprobará o no su viabilidad". </t>
    </r>
  </si>
  <si>
    <t xml:space="preserve">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se evidenció que se encuentran publicados tanto en la página web del Secop y de la empresa, los procesos relacionados con recursos públicos, en especial los de régimen especial. </t>
  </si>
  <si>
    <t>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la Oficina de Control Interno realizó una auditoria de Encargos Fiduciarios radicado 20181100027083 del 23/08/2018. Así mismo, se realizó una reiteración a las recomendaciones efectuadas al informe de auditoria el 26/11/2018 mediante comunicado 20181100037345</t>
  </si>
  <si>
    <t>La Oficina de gestión Social informa que se encuentran terminando la elaboración de la  Guía de Gestión Social que incluye el componente de reconocimientos  economicos,  y se estandarizaron los Formatos F - 34, F - 35, F-37, F-38; que se encuentran publicados en la ERUNET, que hacen parte del proceso de Gestión Social y Predial. No adjunta evidencias.</t>
  </si>
  <si>
    <t>Se evidenció que se realizaron matrices  de riesgos para los proyectos de UG1, proyecto Bronx, Distrito Creativo y San Bernardo. Así mismo,  está definiendo una metodología de la gestión de riesgos estipulando y determinando los riesgos que pueden afectar los proyectos. Igualmente,  se está adelantando la estructuración del proceso Dirección, Gestión y Seguimiento de Proyectos, en la cual se incluya un documento que explique la  estructuración de proyectos integrales de renovación urbana.</t>
  </si>
  <si>
    <t>CUMPLIMIENTO a Junio 30 de 2019</t>
  </si>
  <si>
    <t>FECHA SEGUIMIENTO
Junio 30 de 2019</t>
  </si>
  <si>
    <t>ANÁLISIS SEGUIMIENTO OCI -
Junio 30 de 2019</t>
  </si>
  <si>
    <t>CUMPLIDA</t>
  </si>
  <si>
    <t>ANÁLISIS SEGUIMIENTO OCI -Septiembre 30 de 2019</t>
  </si>
  <si>
    <t>Incorporar en el módulo de contratación del sistema JSP7 un  campo para ingresar  el número de constancia de la publicación en la plataforma SECOP</t>
  </si>
  <si>
    <t>Los formatos fueron socializados y actualmente se estan  implementando por parte del equipo de gestión social. Remite 4 Formatos</t>
  </si>
  <si>
    <r>
      <t xml:space="preserve">Solicitar al proceso contable realizar los ajustes contables por corrección de errores.
</t>
    </r>
    <r>
      <rPr>
        <b/>
        <sz val="11"/>
        <rFont val="Arial"/>
        <family val="2"/>
      </rPr>
      <t/>
    </r>
  </si>
  <si>
    <t>Se elaboró y se está ejecutando el cronograma para la implementación del plan de gestión del proyecto en ejecución San Bernardo Tercer Milenio. Comparte un excel que contiene la planeación de actividades proyecto San Bernardo Enero 2018 - Junio 2020, incluye un actividad que termina en junio de 2020, se requiere por parte de la dependencia enviar soportes</t>
  </si>
  <si>
    <t>Total general</t>
  </si>
  <si>
    <t>Cuenta de CÓDIGO ACCIÓN</t>
  </si>
  <si>
    <r>
      <t xml:space="preserve">El 27/09/2019 se suscribió Otrosí  No. 1 al Contrato de Fiducia - PAFC-Subordinado 464, mediante el cual se vinculó la Unión Temporal BMC USME en calidad de Fideicomitente Desarrollador Privado.
(Remite minuta del Otro Sí Integral No.1  al Contrato de Fiducia Mercantil de Administracion y pagos celebrado el 6 de diciembre de 2018 entre Fiduciaría Colpatria S.A., El Patrimonio Autonomo Matriz y la Empresa de Renovación Urbana de Bogotá). </t>
    </r>
    <r>
      <rPr>
        <b/>
        <sz val="11"/>
        <rFont val="Arial"/>
        <family val="2"/>
      </rPr>
      <t>Se cumplió fuera de términos (8meses)</t>
    </r>
  </si>
  <si>
    <r>
      <t xml:space="preserve">El 27/09/2019 se suscribió Otrosí  No. 1 al Contrato de Fiducia - PA FC - Subordinado 464, mediante el cual se vinculó la Unión Temporal BMC USME en calidad de Fideicomitente Desarrollador Privado.
(Remite minuta del Otro Sí Integral No.1  al Contrato de Fiducia Mercantil de Administracion y pagos celebrado el 6 de diciembre de 2018 entre Fiduciaría Colpatria S.A., El Patrimonio Autonomo Matriz y la Empresa de Renovación Urbana de Bogotá).  </t>
    </r>
    <r>
      <rPr>
        <b/>
        <sz val="11"/>
        <rFont val="Arial"/>
        <family val="2"/>
      </rPr>
      <t>Se cumplió fuera de términos (8meses)</t>
    </r>
  </si>
  <si>
    <t>Remite contrato de demolicion No.10 y contrato de interventoria</t>
  </si>
  <si>
    <t>Cumplida a Junio 30 de 2019</t>
  </si>
  <si>
    <r>
      <t xml:space="preserve">Remite Resolucion de Licencia de Construcción,  Res 11001-3-19-0881 (Jun27 de 2019) PP3Q UG1 Curaduria Urbana No.3. Fecha Ejecutaría 27 Junio de 2019. </t>
    </r>
    <r>
      <rPr>
        <b/>
        <sz val="11"/>
        <rFont val="Arial"/>
        <family val="2"/>
      </rPr>
      <t>Acción Cumplida</t>
    </r>
  </si>
  <si>
    <r>
      <t xml:space="preserve">Remite actas de Comite al contrato de Fiducia. </t>
    </r>
    <r>
      <rPr>
        <b/>
        <sz val="11"/>
        <rFont val="Arial"/>
        <family val="2"/>
      </rPr>
      <t>Acción</t>
    </r>
    <r>
      <rPr>
        <sz val="11"/>
        <rFont val="Arial"/>
        <family val="2"/>
      </rPr>
      <t xml:space="preserve"> </t>
    </r>
    <r>
      <rPr>
        <b/>
        <sz val="11"/>
        <rFont val="Arial"/>
        <family val="2"/>
      </rPr>
      <t>Cumplida</t>
    </r>
  </si>
  <si>
    <r>
      <t xml:space="preserve">Remite Póliza de los Contratos  No.10 de 2019 y No. 11 de 2019. </t>
    </r>
    <r>
      <rPr>
        <b/>
        <sz val="11"/>
        <rFont val="Arial"/>
        <family val="2"/>
      </rPr>
      <t>Acción Cumplida</t>
    </r>
  </si>
  <si>
    <r>
      <t xml:space="preserve">Publicacion en SECOP de Contratos  No.10 de 2019 y No. 11 de 2019. </t>
    </r>
    <r>
      <rPr>
        <b/>
        <sz val="11"/>
        <rFont val="Arial"/>
        <family val="2"/>
      </rPr>
      <t>Acción Cumplida</t>
    </r>
  </si>
  <si>
    <r>
      <t xml:space="preserve">La Subgerente de Gestión Corporartiva remite infome de gestión del Proyecto de Centralización y Digitalización archivos, donde informa que se realizó en el mes de junio de 2019 la intervención y digitalización de 314 expedientess representados en 578 tomos vigencia 2017, equivalente a 28,9 metros lineales, pertenecientes a las series documentales de la TDR de la Dirección de Gestión Contractual, los cuales fueron recibidos por el Centro de Administración Documental  CAD, entre el 7 de junio de 2018 al 31 de diciembre de 2018, estos 28.9 metros lineales fueron establecidos como meta de organizacion de la Dirección de Gestión Contractual. </t>
    </r>
    <r>
      <rPr>
        <b/>
        <sz val="11"/>
        <color indexed="8"/>
        <rFont val="Arial Narrow"/>
        <family val="2"/>
      </rPr>
      <t>Acción Cumplida</t>
    </r>
  </si>
  <si>
    <r>
      <t xml:space="preserve">La Subgerencia de Desarrollo de Proyectos remite matriz de riesgo en archivo denominada MATRIZ DE RIESGO DP_PROCESO_19-4-9425148_01002473_60497470.xls
</t>
    </r>
    <r>
      <rPr>
        <sz val="11"/>
        <color theme="1"/>
        <rFont val="Arial"/>
        <family val="2"/>
      </rPr>
      <t xml:space="preserve">Se desarrolló la metodología de Gestion de Riesgos que puedan afectar los Proyectos. </t>
    </r>
    <r>
      <rPr>
        <b/>
        <sz val="11"/>
        <color theme="1"/>
        <rFont val="Arial"/>
        <family val="2"/>
      </rPr>
      <t>Acción Cumplida</t>
    </r>
  </si>
  <si>
    <r>
      <t xml:space="preserve">Mediante comunicación interna a 5 folios el día 11 de septiembre de 2019 la Gerente General y la Directora de Gestión Contractual  efectuaron la socializacion a todos los servidores públicos de las ERU de las recomendaciones a tener en cuenta para el correcto seguimiento a la gestión contractual SECOP I y SECOP II. </t>
    </r>
    <r>
      <rPr>
        <b/>
        <sz val="11"/>
        <color indexed="8"/>
        <rFont val="Arial Narrow"/>
        <family val="2"/>
      </rPr>
      <t>Acción Cumplida</t>
    </r>
  </si>
  <si>
    <r>
      <t xml:space="preserve">La Dirección de Gestión Contractual evidencio la elaboración del instructivo el cual esta debidamente cargado y publicado en MIPG y socializado a  traves del correo electrónico de la Oficina de Comunicaciones del 13 de agosto de 2019. </t>
    </r>
    <r>
      <rPr>
        <b/>
        <sz val="11"/>
        <color indexed="8"/>
        <rFont val="Arial Narrow"/>
        <family val="2"/>
      </rPr>
      <t>Acción Cumplida</t>
    </r>
  </si>
  <si>
    <t>Formato publicado y Disponible en la ERUNET</t>
  </si>
  <si>
    <t xml:space="preserve">Se realizo la socialización para la  implementación por parte del equipo de gestión social de los formatos, evidencia correo electrónico del 13 de agosto de 2019 originado por la Oficina de Gestión Social </t>
  </si>
  <si>
    <t>El plan de costos corresponde a la proyección de las compensaciones económicas, que de acuerdo al Decreto 329/06 se le deben reconocer a las unidades sociales que ocupan los predios objeto de adquisición, en los proyectos que actualmente ejecuta la Empresa el cual se encuentra debidamente calculado y en ejecución, para los proyectos Voto Nacional y San Bernardo.</t>
  </si>
  <si>
    <r>
      <t xml:space="preserve">El procedimiento se encuentra disponible en MIPG, </t>
    </r>
    <r>
      <rPr>
        <b/>
        <sz val="11"/>
        <color indexed="8"/>
        <rFont val="Arial Narrow"/>
        <family val="2"/>
      </rPr>
      <t>Acción Cumplida</t>
    </r>
    <r>
      <rPr>
        <sz val="11"/>
        <color indexed="8"/>
        <rFont val="Arial Narrow"/>
        <family val="2"/>
      </rPr>
      <t xml:space="preserve">
</t>
    </r>
  </si>
  <si>
    <r>
      <t xml:space="preserve">Guía fue elaborada y publicada. </t>
    </r>
    <r>
      <rPr>
        <b/>
        <sz val="11"/>
        <rFont val="Arial"/>
        <family val="2"/>
      </rPr>
      <t>Accion Cumplida</t>
    </r>
  </si>
  <si>
    <t xml:space="preserve">En proceso vencimiento durante 2020  </t>
  </si>
  <si>
    <t>Hallazgo administrativo, por no materializar la decisión de fondo respecto del recaudo por valor de $I0.699.382, generado con ocasión de consignaciones de  noviembre y diciembre de 2016, así como de enero de 2017</t>
  </si>
  <si>
    <t xml:space="preserve">La Acción finaliza en abril del año 2020. Teniendo en cuenta ese término la segunda capacitación programada se realizará antes de la fecha de vencimiento de la acción. </t>
  </si>
  <si>
    <t xml:space="preserve">El contrato suscrito no contemplaba la opción de liquidación </t>
  </si>
  <si>
    <t>Incluir en el formato de cierre financiero y liquidación de contratos, una casilla en la que se certifique que previo a la liquidación que se verificó el estado de cuentas por cobrar pendientes de legalizar.</t>
  </si>
  <si>
    <t xml:space="preserve">Incluir en la clausula de liquidación de los contratos de derecho privado, el procedimiento y la autorización por parte del contratista para que el contratante pueda liquidar unilateralmente. </t>
  </si>
  <si>
    <t>Realizar la revisión jurídica de verificación del cumplimiento de la normatividad vigente en materia de subsidios de vivienda de los convenios vigentes suscritos con la Secretaría Distrital de Hábitat (convenios 206, 268 y 407) y si hay lugar a ello,  hacer los ajustes pertinentes.</t>
  </si>
  <si>
    <t>Instrucciones Fiduciarias</t>
  </si>
  <si>
    <t>Formato Cierre Financiero</t>
  </si>
  <si>
    <t>Minuta Contratos de Derecho Privado</t>
  </si>
  <si>
    <t xml:space="preserve">Convenios revisados </t>
  </si>
  <si>
    <t>Instrucciones Fiduciarias remitidas / Fiduciarias existentes</t>
  </si>
  <si>
    <t>Formato de Cierre Financiero y Liquidación de Contratos actualizado</t>
  </si>
  <si>
    <t xml:space="preserve">Contratos de derecho privado con nueva clausula de liquidación incluida / contratos de derecho privado suscritos  </t>
  </si>
  <si>
    <t xml:space="preserve">Número de convenios revisados para verificación y actualización normativa /Número de convenios vigentes suscritos con la Secretaría Distrital de Hábitat   </t>
  </si>
  <si>
    <t>N.A.</t>
  </si>
  <si>
    <t>La subgerencia de Planeación y Administración de Proyectos remite mediante comunicación Interna No.20201200003713 la Guía Gestión de Proyectos, como evidenca al cumplimiento de las accion planteda, de igual manera de verificó su respectiva publicación en Erudita</t>
  </si>
  <si>
    <r>
      <t xml:space="preserve">Se encuentra publicado en la ERUNET el Procedimiento de Administración de Inventarios  PD-59 Administración de Inventarios V3 del 30-Agosto-2019 el cual incluye punto de control de conciliación de la información. 
http://10.115.245.74/mipg/gestion-de-servicios-logisticos
Se anexa procedimiento. </t>
    </r>
    <r>
      <rPr>
        <b/>
        <sz val="11"/>
        <color indexed="8"/>
        <rFont val="Arial Narrow"/>
        <family val="2"/>
      </rPr>
      <t>Acción Cumplida</t>
    </r>
    <r>
      <rPr>
        <sz val="11"/>
        <color indexed="8"/>
        <rFont val="Calibri"/>
        <family val="2"/>
        <scheme val="minor"/>
      </rPr>
      <t xml:space="preserve">
</t>
    </r>
  </si>
  <si>
    <t>CUMPLIMIENTO a dicimembre 30 de 2019</t>
  </si>
  <si>
    <t>ESTADO
Diciembre 30 de 2019</t>
  </si>
  <si>
    <t>Remite archivo en excel con corte  en los meses de agosto y septiembre. Asi mismo se cuenta con el archivo consolidado denominado seguimiento plan de  contratacion metas CI dic2019.xls. Acumula 6 Infomes al año.</t>
  </si>
  <si>
    <r>
      <t xml:space="preserve">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La acción propuesta se encuentra condicionada a la deliberación y aprobación de la Asamblea de la P.H., razón por la cual su cumplimiento depende de un tercero, en consecuencia hay imposibilidad de ejecución por parte de la Empresa dado que no posee gobernabilidad sobre el tema.sin embargo, no se evidencia soportes  ni avances sobre la restitución del predio al DADEP ni la exclusión del proyecto del convenio.  </t>
    </r>
    <r>
      <rPr>
        <b/>
        <sz val="11"/>
        <rFont val="Arial"/>
        <family val="2"/>
      </rPr>
      <t xml:space="preserve">Acción vencida.     </t>
    </r>
  </si>
  <si>
    <r>
      <t xml:space="preserve">La Subgerencia de Desarrollo de Proyectos remitió acta de sesión de trabajo desarrollada con el DADEP el 10 de julio de 2019, la cual tuvo por objetivo abordar los temas de la póliza del Parque Zonal la Estacion RUPI 4362 y la entrega del parque como zona de cesión obligatoria al Distrito. Como conclusión se establece que en la solución deben involucrarse entidades como la SDP e IDRD. La Empresa citará a una nueva mesa de trabajo. Aunque reflejan acciones y gestiones realizadas, 
La exclusión del proyecto La Estación del Convenio No. 268 de 2014 (supervisado por la Gerencia de Vivienda) se realizó mediante Otrosí Modificatorio No. 5 y Prórroga No. 2 al citado Convenio. La Subgerencia de Desarrollo de Proyectos realizó reunión con DADEP el 1/08/2019 en la cual se estableció el inicio del trámite de escrituración de las zonas de cesión. De igual forma, se reunió con IDRD el 20/08/2019 para socializar el estado del Parque. Se envió oficio al IDRD el 16/09/2019 mediante Rad. 20195000083291 con la información del Parque. Finalmente, se realizó reunión el 18/12/2019 con la Asociación del Barrio San Felipe, quien manifestó interés en el aprovechamiento del predio con la estructuración de un DEMOS, previa aprobación de DADEP.
Sin embargo, no se evidencia de la restitución del predio al DADEP ni la exclusión del proyecto del convenio.  </t>
    </r>
    <r>
      <rPr>
        <b/>
        <sz val="11"/>
        <rFont val="Arial"/>
        <family val="2"/>
      </rPr>
      <t>Acción vencida.</t>
    </r>
    <r>
      <rPr>
        <sz val="11"/>
        <rFont val="Arial"/>
        <family val="2"/>
      </rPr>
      <t xml:space="preserve">     </t>
    </r>
  </si>
  <si>
    <r>
      <t xml:space="preserve">La Subgerencia de Proyectos remite acta con fecha de 19 de julio de 2019, mediante la cual evidencia reunion con la ETB con el fin de revisar asunto relacionados con la liquidacion del convenio CST 12-2006 y revisión de recibo de obras Av Usminia. 
La Alcaldía Mayor de Bogotá expidió el Decreto No. 845 de 27 de diciembre de 2019 "Por el cual se establece el procedimiento para el trámite de recepción, incorporación y titulación de bienes destinados al uso público en actuaciones urbanísticas a favor del Distrito Capital y se dictan otras disposiciones". En dicho Decreto se modificó el trámite de entrega simplificada de las zonas de cesión, con lo cual se programarán mesas de trabajo con el IDU. Con lo anterior se muestran mecanismos y acciones pero no se evidencia la entrega de obras formalmente.
 </t>
    </r>
    <r>
      <rPr>
        <b/>
        <sz val="11"/>
        <rFont val="Arial"/>
        <family val="2"/>
      </rPr>
      <t>Acción vencida</t>
    </r>
  </si>
  <si>
    <r>
      <t>La Subgerencia de Proyectos remite acta con fecha de 19 de julio de 2019, mediante la cual evidencia reunion con la ETB con el fin de revisar asunto relacionados con la liquidacion del convenio CST 12-2006 y revisión de recibo de obras Av Usminia.</t>
    </r>
    <r>
      <rPr>
        <b/>
        <sz val="11"/>
        <rFont val="Arial"/>
        <family val="2"/>
      </rPr>
      <t xml:space="preserve">
</t>
    </r>
    <r>
      <rPr>
        <sz val="11"/>
        <rFont val="Arial"/>
        <family val="2"/>
      </rPr>
      <t xml:space="preserve">La Alcaldía Mayor de Bogotá expidió el Decreto No. 845 de 27 de diciembre de 2019 "Por el cual se establece el procedimiento para el trámite de recepción, incorporación y titulación de bienes destinados al uso público en actuaciones urbanísticas a favor del Distrito Capital y se dictan otras disposiciones". En dicho Decreto se modificó el trámite de entrega simplificada de las zonas de cesión, con lo cual se programarán mesas de trabajo con el IDU.  Aunque se dispone del instrumento que facilita las actividades previstas, la cción continua </t>
    </r>
    <r>
      <rPr>
        <b/>
        <sz val="11"/>
        <rFont val="Arial"/>
        <family val="2"/>
      </rPr>
      <t>vencida.</t>
    </r>
  </si>
  <si>
    <t>La Acción finaliza en febrero de  2020, por tal razón mediante comunicación 20201200003713 de fecha 27/01/2020 indica que a la fecha no se han registrado acciones en este hallazgo.</t>
  </si>
  <si>
    <t xml:space="preserve">Se adelantó la revisión y verificación normativa del Convenio 206 de 2014, encontrando que normativamente se encuentra ajustado a la reglamentación vigente a partir de la expedición de la Ley 1537 de 2012 y sus decretos reglamentarios, en materia de subsidios de vivienda. 
Se revisó adicionalmente el contrato fiduciario de IDIPRON USME II, asi mismo se generó observaciones mediante informes remitidos a la Gerencia General mediante radicados Nos: 20196000041723 de 04/12/2019 y 20206000003573 de 27/01/2020.
</t>
  </si>
  <si>
    <t>EN PROCESO
EN TERMINOS</t>
  </si>
  <si>
    <t>Presenta  PLAN DE ACCIÓN
EFECTOS FINANCIEROS DE RECURSOS
“BRISAS DEL TINTAL”,debidamente aprobado.</t>
  </si>
  <si>
    <r>
      <t xml:space="preserve">Se realizaron reuniones periodicas entre la Subgerencia Juridica y Gestión Corporativa  mostrando la gestión adelantada para el cálculo del deterioro contable del FFDS y Consorcio Urbanizar  los dias 16 de Mayo,  30  de junio de 2019  y  30 de septiembre de 2019, con análisis de información correspondiente al primer,  segundo, tercer y cuarto de 2019, sobre el cálculo del deterioro contable. </t>
    </r>
    <r>
      <rPr>
        <b/>
        <sz val="11"/>
        <color indexed="8"/>
        <rFont val="Arial Narrow"/>
        <family val="2"/>
      </rPr>
      <t>Acción Cumplida</t>
    </r>
    <r>
      <rPr>
        <sz val="11"/>
        <color indexed="8"/>
        <rFont val="Arial Narrow"/>
        <family val="2"/>
      </rPr>
      <t xml:space="preserve">
</t>
    </r>
  </si>
  <si>
    <t xml:space="preserve">Cumplidas </t>
  </si>
  <si>
    <t>ANÁLISIS SEGUIMIENTO OCI -Diciembre 30 de 2019</t>
  </si>
  <si>
    <r>
      <t xml:space="preserve">La Subgerencia de Proyectos remite acta con fecha de 19 de julio de 2019, mediante la cual evidencia reunion con la ETB con el fin de revisar asunto relacionados con la liquidacion del convenio CST 12-2006 y revisión de recibo de obras Av Usminia. 
 </t>
    </r>
    <r>
      <rPr>
        <b/>
        <sz val="11"/>
        <rFont val="Arial"/>
        <family val="2"/>
      </rPr>
      <t>Acción vencida</t>
    </r>
  </si>
  <si>
    <r>
      <t>La Subgerencia de Proyectos remite acta con fecha de 19 de julio de 2019, mediante la cual evidencia reunion con la ETB con el fin de revisar asunto relacionados con la liquidacion del convenio CST 12-2006 y revisión de recibo de obras Av Usminia.</t>
    </r>
    <r>
      <rPr>
        <b/>
        <sz val="11"/>
        <rFont val="Arial"/>
        <family val="2"/>
      </rPr>
      <t xml:space="preserve">
</t>
    </r>
    <r>
      <rPr>
        <sz val="11"/>
        <rFont val="Arial"/>
        <family val="2"/>
      </rPr>
      <t/>
    </r>
  </si>
  <si>
    <t xml:space="preserve">El procedimiento PD-67 denominado supervisión e Interventoría de Contratos de Obra se encuentra aprobado y publicado en  ERUNET-MIPG el 26 de diciembre de 2019. Se evidenció de igual manera que el 27/01/2020 se realizó la  Capacitación del Procedimiento.  
</t>
  </si>
  <si>
    <r>
      <t xml:space="preserve">La Dirección de Gestión Contractual evidencio la elaboración del instructivo el cual esta debidamente cargado y publicado en MIPG y socializado a  traves del correo electrónico de la Oficina de Comunicaciones del 13 de agosto de 2019. </t>
    </r>
    <r>
      <rPr>
        <b/>
        <sz val="11"/>
        <color indexed="8"/>
        <rFont val="Arial"/>
        <family val="2"/>
      </rPr>
      <t>Acción Cumplida</t>
    </r>
  </si>
  <si>
    <r>
      <t xml:space="preserve">Mediante comunicación interna a 5 folios el día 11 de septiembre de 2019 la Gerente General y la Directora de Gestión Contractual  efectuaron la socializacion a todos los servidores públicos de las ERU de las recomendaciones a tener en cuenta para el correcto seguimiento a la gestión contractual SECOP I y SECOP II. </t>
    </r>
    <r>
      <rPr>
        <b/>
        <sz val="11"/>
        <color indexed="8"/>
        <rFont val="Arial"/>
        <family val="2"/>
      </rPr>
      <t>Acción Cumplida</t>
    </r>
  </si>
  <si>
    <t>INCUMPLIDA</t>
  </si>
  <si>
    <t>3.1.1</t>
  </si>
  <si>
    <t>2020 2020</t>
  </si>
  <si>
    <t>Realizar la verificación de los requisitos para la suscripción de convenios, conforme a los manuales de contratación vigentes</t>
  </si>
  <si>
    <t xml:space="preserve">Convenios suscritos </t>
  </si>
  <si>
    <t>Número de convenios verificados/Número de convenios suscritos</t>
  </si>
  <si>
    <t xml:space="preserve">Fichas de viabilidad </t>
  </si>
  <si>
    <t>Número de proyectos postulados/ Número de proyectos aprobados</t>
  </si>
  <si>
    <t xml:space="preserve">Acciones para reactivación de contrato </t>
  </si>
  <si>
    <t xml:space="preserve">Número de acciones cumplidas / Número de acciones propuestas. </t>
  </si>
  <si>
    <r>
      <t>Ejecutar mesas de trabajo, reuniones y/o comités fiduciarios,</t>
    </r>
    <r>
      <rPr>
        <sz val="11"/>
        <color rgb="FFFF0000"/>
        <rFont val="Arial"/>
        <family val="2"/>
      </rPr>
      <t xml:space="preserve"> </t>
    </r>
    <r>
      <rPr>
        <sz val="11"/>
        <rFont val="Arial"/>
        <family val="2"/>
      </rPr>
      <t>para buscar</t>
    </r>
    <r>
      <rPr>
        <sz val="11"/>
        <color rgb="FFFF0000"/>
        <rFont val="Arial"/>
        <family val="2"/>
      </rPr>
      <t xml:space="preserve"> </t>
    </r>
    <r>
      <rPr>
        <sz val="11"/>
        <color indexed="8"/>
        <rFont val="Arial"/>
        <family val="2"/>
      </rPr>
      <t xml:space="preserve">posibles soluciones que propendan por la reactivación del contrato. </t>
    </r>
  </si>
  <si>
    <t>Ejecución de un proyecto de vivienda de interés prioritario -VIP, que fue planteado desde el año 2012 y a la fecha no ha sido construido,por valor de $ 6.496.603.020 y por la celebración injustificada e indebida de un Convenio de Asociación para tal fin.</t>
  </si>
  <si>
    <r>
      <t xml:space="preserve">La Subgerencia de Desarrollo de Proyectos remitió acta de sesión de trabajo desarrollada con el DADEP el 10 de julio de 2019, la cual tuvo por objetivo abordar los temas de la póliza del Parque Zonal la Estacion RUPI 4362 y la entrega del parque como zona de cesión obligatoria al Distrito. Como conclusión se establece que en la solución deben involucrarse entidades como la SDP e IDRD. La Empresa citará a una nueva mesa de trabajo. Aunque reflejan acciones y gestiones realizadas, 
La exclusión del proyecto La Estación del Convenio No. 268 de 2014 (supervisado por la Gerencia de Vivienda) se realizó mediante Otrosí Modificatorio No. 5 y Prórroga No. 2 al citado Convenio. La Subgerencia de Desarrollo de Proyectos realizó reunión con DADEP el 1/08/2019 en la cual se estableció el inicio del trámite de escrituración de las zonas de cesión. De igual forma, se reunió con IDRD el 20/08/2019 para socializar el estado del Parque. Se envió oficio al IDRD el 16/09/2019 mediante Rad. 20195000083291 con la información del Parque. Finalmente, se realizó reunión el 18/12/2019 con la Asociación del Barrio San Felipe, quien manifestó interés en el aprovechamiento del predio con la estructuración de un DEMOS, previa aprobación de DADEP.
Sin embargo, no se evidencia de la restitución del predio al DADEP.  </t>
    </r>
    <r>
      <rPr>
        <b/>
        <sz val="11"/>
        <rFont val="Arial"/>
        <family val="2"/>
      </rPr>
      <t>Acción vencida.</t>
    </r>
    <r>
      <rPr>
        <sz val="11"/>
        <rFont val="Arial"/>
        <family val="2"/>
      </rPr>
      <t xml:space="preserve">     
</t>
    </r>
  </si>
  <si>
    <t xml:space="preserve">La Oficina de gestión Social informa que se encuentran terminando la elaboración de la  Guía de Gestión Social que incluye el componente de reconocimientos  economicos,  y se estandarizaron los Formatos F - 34, F - 35, F-37, F-38; que se encuentran publicados en la ERUNET, que hacen parte del proceso de Gestión Social y Predial.  </t>
  </si>
  <si>
    <t>CORTE FEB 24 DE 2020</t>
  </si>
  <si>
    <r>
      <t xml:space="preserve">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La acción propuesta se encuentra condicionada a la deliberación y aprobación de la Asamblea de la P.H., razón por la cual su cumplimiento depende de un tercero, en consecuencia hay imposibilidad de ejecución por parte de la Empresa dado que no posee gobernabilidad sobre el tema. 
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Finalmente,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Aunque se presentan evidencias que reflejan actuaciones y gestiones por parte de la ERU, la mismas no corresponde a soportes que evidencien el licenciamiento previo y por ende las acciones arealizar tampoco proceden. </t>
    </r>
    <r>
      <rPr>
        <b/>
        <sz val="11"/>
        <rFont val="Arial"/>
        <family val="2"/>
      </rPr>
      <t xml:space="preserve">Acción vencida.
</t>
    </r>
  </si>
  <si>
    <t>Hallazgo administrativo, por sobrestimación y subestimación en la depreciación acumulada de propiedades, planta y equipo y amortización de intangibles</t>
  </si>
  <si>
    <t>Hallazgo administrativo, por activos totalmente depreciados sobre los cuales no se realizó la valoración de su potencial de beneficios.</t>
  </si>
  <si>
    <t xml:space="preserve">Hallazgo Administrativo con presunta incidencia disciplinaria por el no cumplimiento de la finalidad del convenio de asociación, que corresponde a aunar esfuerzos que conlleven al desarrollo del predio denominado Usme 2- IDIPRON. </t>
  </si>
  <si>
    <t>3.2.1.1</t>
  </si>
  <si>
    <t>4.1.1</t>
  </si>
  <si>
    <t>Hallazgos</t>
  </si>
  <si>
    <t>Acciones</t>
  </si>
  <si>
    <t>La exclusión del proyecto La Estación del Convenio No. 268 de 2014 (supervisado por la Gerencia de Vivienda) se realizó mediante Otrosí Modificatorio No. 5 y Prórroga No. 2 al citado Convenio. 
La Subgerencia de Desarrollo de Proyectos realizó reunión con DADEP el 16/01/2020 para la revisión de una eventual estructuración de un DEMOS en el predio de La Estación (cuya asistencia quedó registrada en la lista de asistencia Reunión 16-01-2020 Parque La Estacion DEMOS)
Posteriormente, el 7/02/2020 se llevó a cabo una nueva reunión interna entre las áreas de la ERU para la revisión del tema (el registro de asistencia y el acta se encuentran consignados en documento Acta Reunión Parque La Estación 7-02-2020)</t>
  </si>
  <si>
    <t>El 16/01/2020 la Subgerencia de Desarrollo de Proyectos - ERU se reunió con la  Dirección Técnica de Administración de Infraestructura - DTAI del IDU, con el objeto de explorar las alternativas para la entrega de las obras de la Avenida Usminia. El IDU se encuentra revisando internamente la competencia de cada una de sus dependencias, para definir cual de éstas será encargada de coordinar el recibo de las mismas (el registro de asistencia y el acta se encuentran consignados en documento 2020-01-16 ACTA DE REUNIÓN IDU  ENTREGAS AV. USMINIA)
Adicionalmente, mediante Oficio No. 20205000015841 de fecha 10/03/2020 solicitó a la EAAB mesa de trabajo para conocer el estado de avance en la revisión del diseño, así como la eventual necesidad de realizar las obras de reforzamiento de alcantarillado existente en la Avenida Usminia.</t>
  </si>
  <si>
    <t xml:space="preserve">La acción propuesta se encuentra condicionada a la deliberación y aprobación de la Asamblea de la P.H., razón por la cual su cumplimiento depende de un tercero. La Subgerencia de Desarrollo de Proyectos presentó informe con alternativas de solución con Rad. 20195000020483. De igual forma, se reunió con la Administradora del Conjunto el 22/11/2019 para evaluar la eventual instalación de los duplicadores, para lo cual se debía someter a aprobación de la Asamblea, información que se remitió en Oficio el 29/11/2019 con Rad. 20195000105401.  Mediante Oficio No. 20205000005101 de fecha 30 de enero de 2020, reiterado mediante Oficio No. 20205000008801 de fecha 13 de febrero de 2020, la ERU solicitó a los administradores del conjunto se informara sobre la decisión adoptada por la Asamblea de Copropietarios en relación con la instalación de los duplicadores, sin que a la fecha se tenga respuesta.
Adicionalmente, la ERU solicitó concepto a la Dirección de Norma Urbana de la Secretaría Distrital de Planeación con radicado ERU 20205000008971 de 13 de febrero de 2020,  frente a la aplicación de la nota 1 del cuadro de exigencia de estacionamientos para el uso de vivienda subsidiada (VIS y/o VIP) del Decreto Distrital No. 190 de 2004. La Secretaría, mediante comunicado Radicado No. 2-2020-14301 de fecha 18 de marzo de 2020, remitió copia del Oficio 2-2014-17866 del 29 de abril de 2014, sobre el particular e informó que es correcta la apreciación de la ERU, por lo que es posible modificar la licencia, para lo cual se debe obtener autorización de la copropiedad. 
Finalmente, en respuesta al derecho de petición Radicado No. 20204200024222 de fecha 24 de marzo de 2020, la ERU notificó a los administradores del Conjunto Mixto Plaza de la Hoja, entre otros asuntos, lo relacionado con la aplicación del concepto de la SDP.     </t>
  </si>
  <si>
    <t>Incumplidas Dos (2) 2018 y tres (3) 2019</t>
  </si>
  <si>
    <t>EN PROCESO
EN TERMINOS</t>
  </si>
  <si>
    <t>Totales</t>
  </si>
  <si>
    <t>ESTADO</t>
  </si>
  <si>
    <t>Gerencia de Vivienda
Subgerencia Juridica</t>
  </si>
  <si>
    <t>Oficina de Gestión Social
Subgerencia de Planeación y Administración de Proyectos</t>
  </si>
  <si>
    <t>Subgerencia de Desarrollo de Proyectos
Dirección de Gestión Contractual</t>
  </si>
  <si>
    <t>Subgerencia de Desarrollo de Proyectos
Subgerencia Jurídica </t>
  </si>
  <si>
    <t>Subgerencia de Desarrollo de Proyectos
Subgerencia de Planeación y Administración de Proyectos</t>
  </si>
  <si>
    <t>Subgerencia de Gestion Inmobiliaria</t>
  </si>
  <si>
    <t>Subgerencia de Gestion Inmobiliaria
Direccion de Gestion Contractual</t>
  </si>
  <si>
    <t>Subgerencia de Gestión Urbana
Subgerencia de Gestión Inmobiliaria
Subgerencia de Desarrollo de Proyectos
Subgerencia Jurídica
Oficina de Gestión Social</t>
  </si>
  <si>
    <t>Subgerencia de Gestión Urbana
Subgerencia de Desarrollo de Proyectos</t>
  </si>
  <si>
    <t>Subgerencia de Desarrollo de Proyectos
Subgerencia de Gestión Urbana</t>
  </si>
  <si>
    <t>Subgerencia de Gestión Corporativa
Subgerencia de Planeación y Administración de Proyectos</t>
  </si>
  <si>
    <t>Subgerencia de Desarrollo de Proyectos
Subgerencia de Gestión Urbana
Subgerencia de Planeación y Administración de Proyectos</t>
  </si>
  <si>
    <t>CUMPLIMIENTO a mayo 15 de 2020</t>
  </si>
  <si>
    <t>ESTADO a mayo 15 de 2020</t>
  </si>
  <si>
    <t>Durante el plazo establecido para la ejecucion de la accion se han suscrito tres (3) contratos de regimen especial, en los cuales se ha incluido en la clausula de liquidacion lo relacionado con el procedimiento y la liquidacion unilateral. Se adjuntan soportes de los contratos 044-2020, 045-2020 y 048-2020</t>
  </si>
  <si>
    <t>Se incluye en el formato de liquidacion de contratos una casilla con una nota que certifica que se verificó el estado de cuentas por cobrar pendientes por legalizar, la cual puede ser consultado en MIPG</t>
  </si>
  <si>
    <t>La accion fue cumplida el 14 de febrero de 2020. La comunicación de la acción fue radicada el 8 de mayo de 2020 mediante comunicacion 20201200017923</t>
  </si>
  <si>
    <t>La accion fue cumplida el 10 de enero de 2020, mediante presentación interna y validacion con listado de asistencia</t>
  </si>
  <si>
    <t>Los convenios 407 de 2013 y, 206 y 268 de 2014, se ajustan en materia de subsidios a lo dispuesto en el Decreto Distrital 539 de 2012, no siendo necesaria su actualización normativa, en el sentido de que se encuentran amparados por el régimen de transición dictado por el Decreto Distrital 623 de 2016, y pueden dar aplicación a la prerrogativa de realizar la indexación del valor total de los subsidios hasta el año de terminación de las viviendas, independientemente de la modalidad de desembolso de los recursos del subsidio, previo cumplimiento de las condiciones que defina la Secretaría Distrital del Hábitat mediante reglamento y de acuerdo con la disponibilidad de recursos de la entidad.
En otras palabras, los aportes realizados con destino a los subsidios de vivienda en especie podrían ser actualizados o ser traídos a un valor presente, para no imponer a los beneficiarios la carga de la pérdida del poder adquisitivo de los subsidios expresados en salarios mínimos legales de la entrega efectiva del mismo.
La accion fue cumplida el 30 de abril de 2020</t>
  </si>
  <si>
    <t>CORTE MAY 15 DE 2020</t>
  </si>
  <si>
    <t>CORTE DIC 31 DE 2019</t>
  </si>
  <si>
    <r>
      <t>La subgerencia de Planeación y Administración de proyectos remite evidencia del acta de sesion de trabajo llevada a cabo con el fin de revisar la metodología de la guía de gestión de proyectos y seguimiento a los proyectos, como resultado se aprueba la propuesta de guía presentada por parte de los asistentes</t>
    </r>
    <r>
      <rPr>
        <sz val="11"/>
        <color theme="1"/>
        <rFont val="Arial"/>
        <family val="2"/>
      </rPr>
      <t xml:space="preserve">. Remite propuesta de guía de gestión de proyectos pero aun no evidencia la oficialidad de la misma
</t>
    </r>
  </si>
  <si>
    <t>La Acción finaliza en el año  2020</t>
  </si>
  <si>
    <t>Remite archivo en excel, lo cual permite evidenciar que han generado el informe respectivamente de los meses de agosto y septiembre, denominados: Seguimiento PC Metas Inversión Agosto.xls y Seguimiento PC Metas Inversión Septiembre.xls. Acumula 5 Infomes al año,</t>
  </si>
  <si>
    <t xml:space="preserve">Reporta PLAN DE ACCIÓN
EFECTOS FINANCIEROS DE RECURSOS
“BRISAS DEL TINTAL”, a nivel de propuesta pero no se evidencia diligenciamiento y oficialidad de la misma. Actividad en Proceso </t>
  </si>
  <si>
    <t>Se realizaron reuniones periodicas entre la Subgerencia Juridica y Gestión Corporativa  mostrando la gestión adelantada para el cálculo del deterioro contable del FFDS y Consorcio Urbanizar  los dias 16 de Mayo,  30  de junio de 2019  y  30 de septiembre de 2019, con análisis de información correspondiente al primer,  segundo y tercer trimestre de 2019, sobre el cálculo del deterioro contable.
Actividad en proceso</t>
  </si>
  <si>
    <t>El procedimiento de Supervisión e Interventoría de Contratos de Obra fue actualizado, se encuentra en la ultima fase de validación y firma po rparte de los responsables. En cuanto a la capacitación se encuentran en la fase de programación de la capacitación.</t>
  </si>
  <si>
    <t>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($3.698.52.925,oo). Esta situación se deriva de una gestión fiscal antieconómica, ineficaz, ineficiente e inoportuna, de conformidad con lo dispuesto en los artículos 3 y 6 de la Ley 610 de 2000.</t>
  </si>
  <si>
    <t>Hallazgo administrativo por la enajenación de un predio de Metrovivienda a título gratuito, habiéndose pactado una venta onerosa en el Marco del Convenio 100 de 2012, en favor de la Organización Popular - OPV 25 de Noviembre como sujeto de derecho privado y no a un proyecto de vivienda, como quedó estipulado en el mismo convenio.</t>
  </si>
  <si>
    <t xml:space="preserve">El convenio 100 de 2012 se ejecutó sin ajustar el texto de la obligación 6.3.1 Transferir al proyecto y a título oneroso el lote de terreno denominado Mz 52..., en consonancia con la normatividad que efectivamente se aplicó a la entrada en vigencia de la ley 1537 de 2012 y demás normas que la desarrollan.  </t>
  </si>
  <si>
    <t>Subgerencia de Gestión Corporativa
Dirección de Gestión Contractual</t>
  </si>
  <si>
    <t>CUMPLIMIENTO a Septiembre 30 de 2019</t>
  </si>
  <si>
    <t>FECHA SEGUIMIENTO
Septiembre 30 de 2019</t>
  </si>
  <si>
    <t>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t>
  </si>
  <si>
    <t>Compartido</t>
  </si>
  <si>
    <t>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($3.698.521.925,oo). Esta situación se deriva de una gestión fiscal antieconómica, ineficaz, ineficiente e inoportuna, de conformidad con lo dispuesto en los artículos 3 y 6 de la Ley 610 de 2000.</t>
  </si>
  <si>
    <t>ANÁLISIS SEGUIMIENTO OCI - Julio 15 de 2020</t>
  </si>
  <si>
    <t>ANÁLISIS SEGUIMIENTO OCI - Mayo 15 de 2020</t>
  </si>
  <si>
    <t>CUMPLIMIENTO a julio 15 de 2020</t>
  </si>
  <si>
    <t>ESTADO a julio 15 de 2020</t>
  </si>
  <si>
    <t>Subgerencia de Planeación y Administración de Proyectos
Subgerencia Gestión inmobiliaria
Subgerencia de Desarrollo Proyectos
Subgerencia Jurídica
Gerencia de Vivienda</t>
  </si>
  <si>
    <t>De acuerdo con radicado 20205000025331 del 17 de junio de 2020,  la Gerencia General de la Empresa solicita la entrega de la Avenida Usminia, en el marco de la Operación Estratégica Nuevo Usme y el Plan Parcial tres Quebradas, a la Dirección Técnica de Administración de Infraestructura del IDU, en vrtud a: "Conforme con el artículo 27 del Decreto Distrital 845 de 2019 le corresponde al IDU el recibo material y la titulación de suelo, por ser la Aveida Usminia una carga urbanística genral relacionada con la malla vial arterial de la ciudad. Para la entrega del suelo correspondiente a la Avenida Usminia no se exige la obtención de licencia urbanística de acuerdo con los artículos 28, 28, 31 y 32 del Decreto Distrital 845 de 2019".
Ahora bien, en lo que respecta a la Póliza de estabilidad de las obras ejecutadas sobre las zonas objeto de carga general expedidas a favor de la entidad correspondiente a la que se refiere el numeral 31.4 del artículo 31 del mencionado decreto, se anexa copia de la certificación dada por la Aseguradora Compañía Mundial de Seguros, en la cual indica que el Contrato 215-09, con póliza de estabilidad de obra numera M100011828 a fecha de enero de 2018 no registró siniestro alguno.</t>
  </si>
  <si>
    <t>Sin reporte de avance</t>
  </si>
  <si>
    <t>De acuerdo con radicado 20205000025331 del 17 de junio de 2020,  la Gerencia General de la Empresa solicita la entrega de la Avenida Usminia, en el marco de la Operación Estratégica Nuevo Usme y el Plan Parcial tres Quebradas, a la Dirección Técnica de Administración de Infraestructura del IDU, en virtud a: "Conforme con el artículo 27 del Decreto Distrital 845 de 2019 le corresponde al IDU el recibo material y la titulación de suelo, por ser la Avenida Usminia una carga urbanística general relacionada con la malla vial arterial de la ciudad. Para la entrega del suelo correspondiente a la Avenida Usminia no se exige la obtención de licencia urbanística de acuerdo con los artículos 28, 28, 31 y 32 del Decreto Distrital 845 de 2019".
Ahora bien, en lo que respecta a la Póliza de estabilidad de las obras ejecutadas sobre las zonas objeto de carga general expedidas a favor de la entidad correspondiente a la que se refiere el numeral 31.4 del artículo 31 del mencionado decreto, se anexa copia de la certificación dada por la Aseguradora Compañía Mundial de Seguros, en la cual indica que el Contrato 215-09, con póliza de estabilidad de obra numera M100011828 a fecha de enero de 2018 no registró siniestro alguno.</t>
  </si>
  <si>
    <t>Instruir a las fiduciarias para que en los informes mensuales de los patrimonios autónomos que administran se incluya el estado y gestión de las cuentas por cobrar pendientes de legalizar.</t>
  </si>
  <si>
    <t>Soportar los proyectos para aprobación con las fichas de viabilidad técnica, financiera, jurídica y social pertinente debidamente avalados.</t>
  </si>
  <si>
    <t>Mediante correo electrónico de fecha 1 de agosto de 2020, la Dirección de Gestión Contractual informa que:
1. Realizará mesas de trabajo con las áreas técnicas de la Empresa previa a la suscripción de los convenios con el fin de verificar el cumplimiento del principio de planeación.
2. Diligenciará la Matriz de Seguimiento a Trámites Contractuales para verificar el cumplimiento de los requisitos previo a la suscripción de convenios.</t>
  </si>
  <si>
    <t>Con radicado 20206000027773 de fecha 21 de julio de 2020, la Gerencia de Vivienda informa lo siguiente:
1. Mediante radicado número 20204200027492 de fecha 22 de mayo de 2020, la Corporación Gestión &amp; Desarrollo, actuando en calidad de Fideicomitente Constructor dentro del Patrimonio Autónomo Subordinado IDIPRON Usme 2, envió respuesta a comunicación remitida vía correo electrónico el 30 de abril de 2020 por parte de la Gerencia de Vivienda, por medio de la cual presenta una modelación del proyecto inmobiliario. Anexo 1.
2. En atención a la comunicación recibida, la Gerencia de Vivienda expidió los memorandos 2020600002727300001 y 2020600002728300001 de 15 de julio de 2020, dirigidos a la Subgerencia de Desarrollo de Proyectos y a la Gerencia de Estructuración de Proyectos, respectivamente, con el fin de obtener la revisión, análisis y concepto en relación con los aspectos técnicos y de estructuración del negocio planteados en la propuesta presentada por el Fideicomitente Constructor. Anexo 2 y Anexo 3.
3. Mediante memorando 20206000027733 de 21 de julio de 2020, se solicitó a la Oficina de Control Interno tramitar una solicitud de aclaración del Informe de Gestión presentado por Diana Carolina Quintero Joaquí, en relación con la gestión a cargo de la Gerencia de Vivienda en el período comprendido entre el 14 de noviembre de 2019 y el 06 de julio de 2020, y específicamente en lo relacionado con el estado del proceso de selección para la definición del quinto miembro del Comité Fiduciario. Anexo 4 y Anexo 5.
4. El 17 de julio de 2020 se inició la revisión del trámite para la contratación de un Interventor quien, de acuerdo con lo pactado en el contrato, sería el encargado de adelantar las gestiones técnicas, jurídicas, administrativas y financieras del proyecto inmobiliario, y que en consecuencia debería emitir concepto acerca del estado de cumplimiento de las obligaciones pactadas, la viabilidad de las propuestas presentadas por el Fideicomitente Constructor, y quien además puede ser elegido de común acuerdo como el quinto integrante.
5. Se programó Comité Fiduciario para el viernes 24 de julio de 2020.</t>
  </si>
  <si>
    <t>Con radicado 20201200029173 de fecha 3 de agosto de 2020, La Subgerencia de Planeación y Administración de Proyectos informa lo siguiente:
1. Se revisaron los documentos existentes dentro del Sistema Integrado de Gestión relacionados con la aprobación de la viabilidad técnica, financiera, jurídica y social de los proyectos misionales de la empresa.
2. Se identificó que el formato al que hace relación la acción es el FT-40 Informe de Viabilidad Técnica, Jurídica, Financiera y Social vinculado al proceso del SIG “Formulación de Proyectos” (Prefactibilidad).
3.Teniendo en cuenta el bajo uso del formato y el nuevo plan de desarrollo 2020-2024, la 
Subgerencia de Planeación y Administración de Proyectos, presentó el tema al Comité Directivo para determinar la pertinencia del formato dentro de la acción propuesta por los responsables del área en su momento, concluyendo que:
a. Los hallazgos de la contraloría para los cuales se propuso el referido formato (3.2.1 de 2018 y 3.1.1 de 2020), correspondieron a predios con declaratoria de desarrollo prioritario que luego resultaron inviables para desarrollar este tipo de vivienda.
b. Un proyecto en etapa de formulación (prefactibilidad) consiste precisamente en poder determinar esa factibilidad, por lo que la aplicación del formato en esta etapa no arroja mayor utilidad.
c. En proyectos de inversión predial (comprar un predio y determinar si se puede desarrollar) resultaría de mayor aplicación.
d. Resulta preciso analizar la pertinencia del formato actual y/o ajustar el contenido y el tipo de proyectos a los cuales resulte aplicable, así como considerar el alcance de la acción propuesta.
Teniendo en cuenta lo anterior, la Subgerencia de Planeación y Administración de Proyectos, iniciará el procedimiento establecido para la modificación de la acción propuesta dentro de los términos de ley.</t>
  </si>
  <si>
    <t>CORTE JUL 15 DE 2020</t>
  </si>
  <si>
    <r>
      <t xml:space="preserve">Mediante Junta de Fideicomisos para Alianza Fiduciaria y Comités fiduciarios para el caso de Fiduciaria Colpatria, como consta en actas, se instruyó a las Fiduciarias a incluir dentro de sus informes mensuales el estado y gestión de las cuentas por cobrar pendientes de legalizar. Esta solicitud se realizó en las primeras reuniones convocadas para la vigencia 2020.
</t>
    </r>
    <r>
      <rPr>
        <b/>
        <sz val="11"/>
        <rFont val="Arial"/>
        <family val="2"/>
      </rPr>
      <t>No se han reportado soportes de avance por parte de las Fiduciarias.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</si>
</sst>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C0A]d\-mmm\-yy;@"/>
    <numFmt numFmtId="165" formatCode="yyyy\-mm\-dd;@"/>
    <numFmt numFmtId="166" formatCode="yyyy/mm/dd"/>
    <numFmt numFmtId="167" formatCode="0.0%"/>
    <numFmt numFmtId="168" formatCode="d/mm/yyyy;@"/>
    <numFmt numFmtId="169" formatCode="d\-m\-yyyy;@"/>
  </numFmts>
  <fonts count="26"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indexed="8"/>
      <name val="Arial Narrow"/>
      <family val="2"/>
    </font>
    <font>
      <sz val="11"/>
      <name val="Arial Narrow"/>
      <family val="2"/>
    </font>
    <font>
      <sz val="11"/>
      <color theme="1"/>
      <name val="Arial"/>
      <family val="2"/>
    </font>
    <font>
      <b/>
      <sz val="11"/>
      <color theme="1"/>
      <name val="Arial"/>
      <family val="2"/>
    </font>
    <font>
      <sz val="11"/>
      <name val="Arial"/>
      <family val="2"/>
    </font>
    <font>
      <b/>
      <sz val="11"/>
      <name val="Arial"/>
      <family val="2"/>
    </font>
    <font>
      <b/>
      <sz val="14"/>
      <color indexed="8"/>
      <name val="Arial"/>
      <family val="2"/>
    </font>
    <font>
      <sz val="11"/>
      <color indexed="8"/>
      <name val="Arial"/>
      <family val="2"/>
    </font>
    <font>
      <b/>
      <sz val="14"/>
      <color theme="1"/>
      <name val="Arial"/>
      <family val="2"/>
    </font>
    <font>
      <b/>
      <sz val="12"/>
      <color indexed="8"/>
      <name val="Arial"/>
      <family val="2"/>
    </font>
    <font>
      <b/>
      <sz val="14"/>
      <name val="Arial"/>
      <family val="2"/>
    </font>
    <font>
      <i/>
      <sz val="11"/>
      <name val="Arial"/>
      <family val="2"/>
    </font>
    <font>
      <b/>
      <sz val="12"/>
      <color theme="1"/>
      <name val="Arial"/>
      <family val="2"/>
    </font>
    <font>
      <b/>
      <sz val="12"/>
      <name val="Arial"/>
      <family val="2"/>
    </font>
    <font>
      <b/>
      <sz val="11"/>
      <color indexed="8"/>
      <name val="Arial"/>
      <family val="2"/>
    </font>
    <font>
      <b/>
      <sz val="11"/>
      <color indexed="8"/>
      <name val="Arial Narrow"/>
      <family val="2"/>
    </font>
    <font>
      <sz val="14"/>
      <color indexed="8"/>
      <name val="Calibri"/>
      <family val="2"/>
      <scheme val="minor"/>
    </font>
    <font>
      <sz val="11"/>
      <color rgb="FFFF0000"/>
      <name val="Arial"/>
      <family val="2"/>
    </font>
    <font>
      <b/>
      <sz val="11"/>
      <color indexed="8"/>
      <name val="Calibri"/>
      <family val="2"/>
      <scheme val="minor"/>
    </font>
    <font>
      <sz val="11"/>
      <color theme="1"/>
      <name val="Arial Narrow"/>
      <family val="2"/>
    </font>
    <font>
      <sz val="14"/>
      <name val="Arial"/>
      <family val="2"/>
    </font>
    <font>
      <sz val="14"/>
      <color theme="1"/>
      <name val="Arial"/>
      <family val="2"/>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3" fillId="0" borderId="0"/>
    <xf numFmtId="0" fontId="2" fillId="0" borderId="0"/>
    <xf numFmtId="0" fontId="1" fillId="0" borderId="0"/>
  </cellStyleXfs>
  <cellXfs count="128">
    <xf numFmtId="0" fontId="0" fillId="0" borderId="0" xfId="0"/>
    <xf numFmtId="0" fontId="4" fillId="0" borderId="0" xfId="0" applyFont="1"/>
    <xf numFmtId="0" fontId="5" fillId="0" borderId="0" xfId="0" applyFont="1"/>
    <xf numFmtId="0" fontId="4" fillId="0" borderId="0" xfId="0" applyFont="1" applyAlignment="1">
      <alignment horizontal="center"/>
    </xf>
    <xf numFmtId="9" fontId="4" fillId="0" borderId="0" xfId="1" applyFont="1" applyAlignment="1">
      <alignment horizontal="center"/>
    </xf>
    <xf numFmtId="0" fontId="4" fillId="0" borderId="0" xfId="0" applyFont="1" applyAlignment="1">
      <alignment vertical="center" wrapText="1"/>
    </xf>
    <xf numFmtId="0" fontId="4" fillId="2" borderId="0" xfId="0" applyFont="1" applyFill="1"/>
    <xf numFmtId="0" fontId="5" fillId="2" borderId="0" xfId="0" applyFont="1" applyFill="1"/>
    <xf numFmtId="0" fontId="4" fillId="2" borderId="0" xfId="0" applyFont="1" applyFill="1" applyAlignment="1">
      <alignment vertical="center" wrapText="1"/>
    </xf>
    <xf numFmtId="0" fontId="4" fillId="0" borderId="0" xfId="0" applyFont="1" applyBorder="1"/>
    <xf numFmtId="9" fontId="4" fillId="0" borderId="0" xfId="1" applyFont="1" applyBorder="1" applyAlignment="1">
      <alignment horizontal="center"/>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9" fontId="9" fillId="2" borderId="1" xfId="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8" fillId="3" borderId="1" xfId="0" applyFont="1" applyFill="1" applyBorder="1" applyAlignment="1" applyProtection="1">
      <alignment horizontal="justify" vertical="center" wrapText="1"/>
      <protection locked="0"/>
    </xf>
    <xf numFmtId="9" fontId="8" fillId="3" borderId="1" xfId="1" applyFont="1" applyFill="1" applyBorder="1" applyAlignment="1">
      <alignment horizontal="justify" vertical="center" wrapText="1"/>
    </xf>
    <xf numFmtId="0" fontId="8" fillId="3" borderId="1" xfId="0" applyFont="1" applyFill="1" applyBorder="1" applyAlignment="1">
      <alignment horizontal="center" vertical="center" wrapText="1"/>
    </xf>
    <xf numFmtId="165" fontId="8" fillId="3" borderId="1" xfId="0" applyNumberFormat="1" applyFont="1" applyFill="1" applyBorder="1" applyAlignment="1">
      <alignment horizontal="center" vertical="center" wrapText="1"/>
    </xf>
    <xf numFmtId="164" fontId="8" fillId="3" borderId="1" xfId="0" applyNumberFormat="1" applyFont="1" applyFill="1" applyBorder="1" applyAlignment="1" applyProtection="1">
      <alignment horizontal="center" vertical="center" wrapText="1"/>
      <protection locked="0"/>
    </xf>
    <xf numFmtId="0" fontId="8" fillId="4" borderId="1" xfId="0" applyFont="1" applyFill="1" applyBorder="1" applyAlignment="1" applyProtection="1">
      <alignment horizontal="justify" vertical="center" wrapText="1"/>
      <protection locked="0"/>
    </xf>
    <xf numFmtId="0" fontId="8" fillId="4" borderId="1" xfId="0" applyFont="1" applyFill="1" applyBorder="1" applyAlignment="1">
      <alignment horizontal="justify" vertical="center" wrapText="1"/>
    </xf>
    <xf numFmtId="166" fontId="8" fillId="4"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justify" vertical="center" wrapText="1"/>
    </xf>
    <xf numFmtId="9" fontId="8" fillId="5" borderId="1" xfId="1" applyFont="1" applyFill="1" applyBorder="1" applyAlignment="1">
      <alignment horizontal="justify" vertical="center" wrapText="1"/>
    </xf>
    <xf numFmtId="165" fontId="8" fillId="5" borderId="1" xfId="0" applyNumberFormat="1" applyFont="1" applyFill="1" applyBorder="1" applyAlignment="1">
      <alignment horizontal="center" vertical="center" wrapText="1"/>
    </xf>
    <xf numFmtId="164" fontId="8" fillId="5"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justify" vertical="center" wrapText="1"/>
      <protection locked="0"/>
    </xf>
    <xf numFmtId="166" fontId="8" fillId="5" borderId="1" xfId="0" applyNumberFormat="1"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0" fontId="16" fillId="3" borderId="1"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justify" vertical="center" wrapText="1"/>
      <protection locked="0"/>
    </xf>
    <xf numFmtId="0" fontId="16"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17" fillId="5" borderId="1" xfId="0" applyFont="1" applyFill="1" applyBorder="1" applyAlignment="1">
      <alignment horizontal="left" vertical="center" wrapText="1"/>
    </xf>
    <xf numFmtId="0" fontId="13" fillId="0" borderId="5" xfId="0" applyFont="1" applyBorder="1" applyAlignment="1">
      <alignment horizontal="center" vertical="center"/>
    </xf>
    <xf numFmtId="0" fontId="8" fillId="3" borderId="1" xfId="0" applyFont="1" applyFill="1" applyBorder="1" applyAlignment="1">
      <alignment horizontal="justify" vertical="center" wrapText="1"/>
    </xf>
    <xf numFmtId="0" fontId="8" fillId="5" borderId="6" xfId="0" applyFont="1" applyFill="1" applyBorder="1" applyAlignment="1" applyProtection="1">
      <alignment horizontal="center" vertical="center" wrapText="1"/>
      <protection locked="0"/>
    </xf>
    <xf numFmtId="0" fontId="14" fillId="3"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165" fontId="9" fillId="5" borderId="1" xfId="0" applyNumberFormat="1" applyFont="1" applyFill="1" applyBorder="1" applyAlignment="1">
      <alignment horizontal="center" vertical="center" wrapText="1"/>
    </xf>
    <xf numFmtId="165" fontId="9" fillId="3" borderId="1" xfId="0" applyNumberFormat="1" applyFont="1" applyFill="1" applyBorder="1" applyAlignment="1">
      <alignment horizontal="center" vertical="center" wrapText="1"/>
    </xf>
    <xf numFmtId="9" fontId="19" fillId="0" borderId="0" xfId="1" applyFont="1" applyBorder="1" applyAlignment="1">
      <alignment horizontal="center"/>
    </xf>
    <xf numFmtId="0" fontId="4" fillId="5" borderId="1" xfId="0" applyFont="1" applyFill="1" applyBorder="1" applyAlignment="1">
      <alignment horizontal="justify" vertical="center" wrapText="1"/>
    </xf>
    <xf numFmtId="10" fontId="8" fillId="5" borderId="1" xfId="1" applyNumberFormat="1" applyFont="1" applyFill="1" applyBorder="1" applyAlignment="1">
      <alignment horizontal="justify" vertical="center" wrapText="1"/>
    </xf>
    <xf numFmtId="0" fontId="0" fillId="0" borderId="0" xfId="0" pivotButton="1"/>
    <xf numFmtId="0" fontId="0" fillId="0" borderId="0" xfId="0" applyNumberFormat="1"/>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0" fillId="0" borderId="0" xfId="0" applyFill="1"/>
    <xf numFmtId="0" fontId="12" fillId="0" borderId="0"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justify" vertical="center" wrapText="1"/>
      <protection locked="0"/>
    </xf>
    <xf numFmtId="0" fontId="8" fillId="5" borderId="4" xfId="0" applyFont="1" applyFill="1" applyBorder="1" applyAlignment="1">
      <alignment horizontal="justify" vertical="center" wrapText="1"/>
    </xf>
    <xf numFmtId="0" fontId="14" fillId="5" borderId="4" xfId="0" applyFont="1" applyFill="1" applyBorder="1" applyAlignment="1">
      <alignment horizontal="center" vertical="center" wrapText="1"/>
    </xf>
    <xf numFmtId="165" fontId="9" fillId="5" borderId="4" xfId="0" applyNumberFormat="1" applyFont="1" applyFill="1" applyBorder="1" applyAlignment="1">
      <alignment horizontal="center" vertical="center" wrapText="1"/>
    </xf>
    <xf numFmtId="166" fontId="8" fillId="5" borderId="4" xfId="0" applyNumberFormat="1" applyFont="1" applyFill="1" applyBorder="1" applyAlignment="1" applyProtection="1">
      <alignment horizontal="center" vertical="center" wrapText="1"/>
      <protection locked="0"/>
    </xf>
    <xf numFmtId="9" fontId="8" fillId="4" borderId="1" xfId="1"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20" fillId="4" borderId="1" xfId="0" applyFont="1" applyFill="1" applyBorder="1" applyAlignment="1" applyProtection="1">
      <alignment horizontal="left" vertical="center"/>
      <protection locked="0"/>
    </xf>
    <xf numFmtId="49" fontId="8" fillId="5" borderId="1" xfId="0" applyNumberFormat="1" applyFont="1" applyFill="1" applyBorder="1" applyAlignment="1" applyProtection="1">
      <alignment horizontal="justify" vertical="center" wrapText="1"/>
      <protection locked="0"/>
    </xf>
    <xf numFmtId="49" fontId="8" fillId="5" borderId="1" xfId="0" applyNumberFormat="1" applyFont="1" applyFill="1" applyBorder="1" applyAlignment="1" applyProtection="1">
      <alignment horizontal="left" vertical="center" wrapText="1"/>
      <protection locked="0"/>
    </xf>
    <xf numFmtId="9" fontId="9" fillId="4" borderId="1" xfId="1" applyFont="1" applyFill="1" applyBorder="1" applyAlignment="1">
      <alignment horizontal="center" vertical="center" wrapText="1"/>
    </xf>
    <xf numFmtId="0" fontId="11" fillId="5" borderId="1" xfId="0" applyFont="1" applyFill="1" applyBorder="1" applyAlignment="1">
      <alignment horizontal="justify" vertical="center" wrapText="1"/>
    </xf>
    <xf numFmtId="0" fontId="11" fillId="4" borderId="1" xfId="0" applyFont="1" applyFill="1" applyBorder="1" applyAlignment="1" applyProtection="1">
      <alignment horizontal="left" vertical="center"/>
      <protection locked="0"/>
    </xf>
    <xf numFmtId="165" fontId="9" fillId="5" borderId="6" xfId="0" applyNumberFormat="1" applyFont="1" applyFill="1" applyBorder="1" applyAlignment="1">
      <alignment horizontal="center" vertical="center" wrapText="1"/>
    </xf>
    <xf numFmtId="9" fontId="9" fillId="5" borderId="1" xfId="1" applyFont="1" applyFill="1" applyBorder="1" applyAlignment="1">
      <alignment horizontal="center" vertical="center" wrapText="1"/>
    </xf>
    <xf numFmtId="9" fontId="8" fillId="5" borderId="1" xfId="1" applyFont="1" applyFill="1" applyBorder="1" applyAlignment="1">
      <alignment horizontal="left" vertical="center" wrapText="1"/>
    </xf>
    <xf numFmtId="9" fontId="8" fillId="3" borderId="1" xfId="1" applyFont="1" applyFill="1" applyBorder="1" applyAlignment="1">
      <alignment horizontal="left" vertical="center" wrapText="1"/>
    </xf>
    <xf numFmtId="165" fontId="8" fillId="3" borderId="1" xfId="0" applyNumberFormat="1" applyFont="1" applyFill="1" applyBorder="1" applyAlignment="1">
      <alignment horizontal="left" vertical="center" wrapText="1"/>
    </xf>
    <xf numFmtId="0" fontId="10" fillId="0" borderId="0" xfId="0" applyFont="1" applyFill="1" applyBorder="1" applyAlignment="1"/>
    <xf numFmtId="0" fontId="22" fillId="0" borderId="0" xfId="0" applyFont="1" applyFill="1"/>
    <xf numFmtId="0" fontId="10" fillId="0" borderId="0" xfId="0" applyFont="1"/>
    <xf numFmtId="0" fontId="9" fillId="5" borderId="1" xfId="0" applyFont="1" applyFill="1" applyBorder="1" applyAlignment="1">
      <alignment horizontal="center" vertical="center" wrapText="1"/>
    </xf>
    <xf numFmtId="0" fontId="20" fillId="5" borderId="1" xfId="0" applyFont="1" applyFill="1" applyBorder="1" applyAlignment="1" applyProtection="1">
      <alignment horizontal="left" vertical="center"/>
      <protection locked="0"/>
    </xf>
    <xf numFmtId="0" fontId="11" fillId="5" borderId="1" xfId="0" applyFont="1" applyFill="1" applyBorder="1" applyAlignment="1" applyProtection="1">
      <alignment horizontal="left" vertical="center"/>
      <protection locked="0"/>
    </xf>
    <xf numFmtId="9" fontId="8" fillId="5" borderId="1" xfId="1" applyFont="1" applyFill="1" applyBorder="1" applyAlignment="1">
      <alignment horizontal="center" vertical="center"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167" fontId="4" fillId="0" borderId="0" xfId="1" applyNumberFormat="1" applyFont="1" applyBorder="1" applyAlignment="1">
      <alignment horizontal="center"/>
    </xf>
    <xf numFmtId="0" fontId="8" fillId="3" borderId="6" xfId="0" applyFont="1" applyFill="1" applyBorder="1" applyAlignment="1" applyProtection="1">
      <alignment horizontal="left" vertical="center" wrapText="1"/>
      <protection locked="0"/>
    </xf>
    <xf numFmtId="0" fontId="8" fillId="5" borderId="6" xfId="0" applyFont="1" applyFill="1" applyBorder="1" applyAlignment="1">
      <alignment horizontal="left" vertical="center" wrapText="1"/>
    </xf>
    <xf numFmtId="0" fontId="8" fillId="5" borderId="6" xfId="0" applyFont="1" applyFill="1" applyBorder="1" applyAlignment="1" applyProtection="1">
      <alignment horizontal="left" vertical="center" wrapText="1"/>
      <protection locked="0"/>
    </xf>
    <xf numFmtId="0" fontId="8" fillId="5" borderId="1" xfId="0" applyFont="1" applyFill="1" applyBorder="1" applyAlignment="1" applyProtection="1">
      <alignment horizontal="left" vertical="center" wrapText="1"/>
      <protection locked="0"/>
    </xf>
    <xf numFmtId="0" fontId="8" fillId="5" borderId="7"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168" fontId="8" fillId="5" borderId="1" xfId="0" applyNumberFormat="1" applyFont="1" applyFill="1" applyBorder="1" applyAlignment="1" applyProtection="1">
      <alignment horizontal="justify" vertical="center" wrapText="1"/>
      <protection locked="0"/>
    </xf>
    <xf numFmtId="14" fontId="8" fillId="5" borderId="6" xfId="0" applyNumberFormat="1" applyFont="1" applyFill="1" applyBorder="1" applyAlignment="1" applyProtection="1">
      <alignment horizontal="center" vertical="center" wrapText="1"/>
      <protection locked="0"/>
    </xf>
    <xf numFmtId="169" fontId="8" fillId="5" borderId="1" xfId="0" applyNumberFormat="1" applyFont="1" applyFill="1" applyBorder="1" applyAlignment="1" applyProtection="1">
      <alignment horizontal="center" vertical="center" wrapText="1"/>
      <protection locked="0"/>
    </xf>
    <xf numFmtId="0" fontId="23" fillId="5" borderId="1" xfId="0" applyFont="1" applyFill="1" applyBorder="1" applyAlignment="1">
      <alignment horizontal="justify" vertical="center" wrapText="1"/>
    </xf>
    <xf numFmtId="0" fontId="5" fillId="5" borderId="1" xfId="0" applyFont="1" applyFill="1" applyBorder="1" applyAlignment="1">
      <alignment horizontal="justify" vertical="center" wrapText="1"/>
    </xf>
    <xf numFmtId="14" fontId="8" fillId="5" borderId="1" xfId="0" applyNumberFormat="1" applyFont="1" applyFill="1" applyBorder="1" applyAlignment="1" applyProtection="1">
      <alignment horizontal="justify" vertical="center" wrapText="1"/>
      <protection locked="0"/>
    </xf>
    <xf numFmtId="0" fontId="24" fillId="3"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8" fillId="3" borderId="1" xfId="0" applyFont="1" applyFill="1" applyBorder="1" applyAlignment="1" applyProtection="1">
      <alignment horizontal="left" vertical="center" wrapText="1"/>
      <protection locked="0"/>
    </xf>
    <xf numFmtId="0" fontId="9" fillId="5" borderId="1" xfId="0" applyFont="1" applyFill="1" applyBorder="1" applyAlignment="1">
      <alignment horizontal="left" vertical="center" wrapText="1"/>
    </xf>
    <xf numFmtId="0" fontId="9" fillId="5" borderId="4" xfId="0" applyFont="1" applyFill="1" applyBorder="1" applyAlignment="1">
      <alignment horizontal="left" vertical="center" wrapText="1"/>
    </xf>
    <xf numFmtId="0" fontId="8" fillId="5" borderId="4" xfId="0" applyFont="1" applyFill="1" applyBorder="1" applyAlignment="1" applyProtection="1">
      <alignment horizontal="left" vertical="center" wrapText="1"/>
      <protection locked="0"/>
    </xf>
    <xf numFmtId="0" fontId="8" fillId="5" borderId="4" xfId="0" applyFont="1" applyFill="1" applyBorder="1" applyAlignment="1">
      <alignment horizontal="left" vertical="center" wrapText="1"/>
    </xf>
    <xf numFmtId="0" fontId="9" fillId="4" borderId="1" xfId="0" applyFont="1" applyFill="1" applyBorder="1" applyAlignment="1">
      <alignment horizontal="left" vertical="center" wrapText="1"/>
    </xf>
    <xf numFmtId="0" fontId="0" fillId="0" borderId="0" xfId="0" applyFill="1" applyAlignment="1">
      <alignment horizontal="right"/>
    </xf>
    <xf numFmtId="0" fontId="10" fillId="0" borderId="0" xfId="0" applyFont="1" applyFill="1" applyBorder="1" applyAlignment="1">
      <alignment horizontal="center"/>
    </xf>
    <xf numFmtId="9" fontId="9" fillId="5" borderId="4" xfId="1" applyFont="1" applyFill="1" applyBorder="1" applyAlignment="1">
      <alignment horizontal="center" vertical="center" wrapText="1"/>
    </xf>
    <xf numFmtId="165" fontId="8" fillId="3" borderId="4" xfId="0" applyNumberFormat="1" applyFont="1" applyFill="1" applyBorder="1" applyAlignment="1">
      <alignment horizontal="center" vertical="center" wrapText="1"/>
    </xf>
    <xf numFmtId="9" fontId="8" fillId="4" borderId="1" xfId="1" applyFont="1" applyFill="1" applyBorder="1" applyAlignment="1">
      <alignment horizontal="left" vertical="center" wrapText="1"/>
    </xf>
    <xf numFmtId="0" fontId="8" fillId="0" borderId="0" xfId="0" applyFont="1" applyFill="1" applyAlignment="1">
      <alignment vertical="center" wrapText="1"/>
    </xf>
    <xf numFmtId="9" fontId="8" fillId="3" borderId="4" xfId="1" applyFont="1" applyFill="1" applyBorder="1" applyAlignment="1">
      <alignment horizontal="justify" vertical="center" wrapText="1"/>
    </xf>
    <xf numFmtId="9" fontId="8" fillId="3" borderId="5" xfId="1" applyFont="1" applyFill="1" applyBorder="1" applyAlignment="1">
      <alignment horizontal="justify" vertical="center" wrapText="1"/>
    </xf>
    <xf numFmtId="165" fontId="8" fillId="3" borderId="4" xfId="0" applyNumberFormat="1" applyFont="1" applyFill="1" applyBorder="1" applyAlignment="1">
      <alignment horizontal="left" vertical="center" wrapText="1"/>
    </xf>
    <xf numFmtId="165" fontId="8" fillId="3" borderId="5" xfId="0" applyNumberFormat="1" applyFont="1" applyFill="1" applyBorder="1" applyAlignment="1">
      <alignment horizontal="left" vertical="center" wrapText="1"/>
    </xf>
    <xf numFmtId="0" fontId="10" fillId="0" borderId="0" xfId="0" applyFont="1" applyFill="1" applyBorder="1" applyAlignment="1">
      <alignment horizontal="center"/>
    </xf>
    <xf numFmtId="0" fontId="9"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20" fillId="3" borderId="1" xfId="0" applyFont="1" applyFill="1" applyBorder="1" applyAlignment="1" applyProtection="1">
      <alignment horizontal="left" vertical="center"/>
      <protection locked="0"/>
    </xf>
    <xf numFmtId="0" fontId="11" fillId="3" borderId="1" xfId="0" applyFont="1" applyFill="1" applyBorder="1" applyAlignment="1" applyProtection="1">
      <alignment horizontal="left" vertical="center"/>
      <protection locked="0"/>
    </xf>
    <xf numFmtId="9" fontId="8" fillId="3" borderId="1" xfId="1" applyFont="1" applyFill="1" applyBorder="1" applyAlignment="1">
      <alignment horizontal="center" vertical="center" wrapText="1"/>
    </xf>
    <xf numFmtId="9" fontId="9" fillId="3" borderId="1" xfId="1" applyFont="1" applyFill="1" applyBorder="1" applyAlignment="1">
      <alignment horizontal="center" vertical="center" wrapText="1"/>
    </xf>
    <xf numFmtId="166" fontId="8" fillId="3" borderId="1" xfId="0" applyNumberFormat="1" applyFont="1" applyFill="1" applyBorder="1" applyAlignment="1" applyProtection="1">
      <alignment horizontal="center" vertical="center" wrapText="1"/>
      <protection locked="0"/>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orcentaje" xfId="1" builtinId="5"/>
  </cellStyles>
  <dxfs count="0"/>
  <tableStyles count="0" defaultTableStyle="TableStyleMedium2" defaultPivotStyle="PivotStyleLight16"/>
  <colors>
    <mruColors>
      <color rgb="FF009900"/>
      <color rgb="FF008000"/>
      <color rgb="FF339933"/>
      <color rgb="FFFF3399"/>
      <color rgb="FFFF9900"/>
      <color rgb="FFFF6600"/>
      <color rgb="FFF8C4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4053.904738425925" createdVersion="6" refreshedVersion="6" minRefreshableVersion="3" recordCount="55" xr:uid="{1D8690BB-A06A-41BB-844B-96A43667109B}">
  <cacheSource type="worksheet">
    <worksheetSource ref="A3:AC58" sheet="seguim"/>
  </cacheSource>
  <cacheFields count="29">
    <cacheField name="No" numFmtId="0">
      <sharedItems containsSemiMixedTypes="0" containsString="0" containsNumber="1" containsInteger="1" minValue="1" maxValue="55"/>
    </cacheField>
    <cacheField name="CÓDIGO DE LA ENTIDAD" numFmtId="0">
      <sharedItems containsMixedTypes="1" containsNumber="1" containsInteger="1" minValue="263" maxValue="263"/>
    </cacheField>
    <cacheField name="VIGENCIA PAD AUDITORIA o VISITA" numFmtId="0">
      <sharedItems count="4">
        <s v="2017 2017"/>
        <s v="2018 2018"/>
        <s v="2019 2019"/>
        <s v="2020 2020"/>
      </sharedItems>
    </cacheField>
    <cacheField name="CODIGO AUDITORIA SEGÚN PAD DE LA VIGENCIA" numFmtId="0">
      <sharedItems containsSemiMixedTypes="0" containsString="0" containsNumber="1" containsInteger="1" minValue="20" maxValue="502"/>
    </cacheField>
    <cacheField name="No. HALLAZGO o Numeral del Informe de la Auditoría o Visita" numFmtId="0">
      <sharedItems count="29">
        <s v="2.2.1.2.1"/>
        <s v="3.2.1"/>
        <s v="3.3.1 "/>
        <s v="3.3.2"/>
        <s v="4.2.1"/>
        <s v="3.1"/>
        <s v="3.4"/>
        <s v="3.1.3.10"/>
        <s v="3.3.1.1"/>
        <s v="3.3.1.2"/>
        <s v="3.3.1.3"/>
        <s v="3.3.2.1"/>
        <s v="3.3.3.1"/>
        <s v="3.3.3.2"/>
        <s v="3.1.1.1"/>
        <s v="3.1.1.2"/>
        <s v="3.1.3.2"/>
        <s v="3.1.3.3"/>
        <s v="3.1.2.2 "/>
        <s v="3.1.2.3 "/>
        <s v="3.1.2.4"/>
        <s v="3.1.3.1"/>
        <s v="3.1.2.1"/>
        <s v="3.2.2.1"/>
        <s v="3.2.2.2"/>
        <s v="3.2.2.3"/>
        <s v="3.2.1.1"/>
        <s v="4.1.1"/>
        <s v="3.1.1"/>
      </sharedItems>
    </cacheField>
    <cacheField name="CÓDIGO ACCIÓN" numFmtId="0">
      <sharedItems containsSemiMixedTypes="0" containsString="0" containsNumber="1" containsInteger="1" minValue="1" maxValue="6"/>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ANÁLISIS SEGUIMIENTO OCI -_x000a_Junio 30 de 2019" numFmtId="0">
      <sharedItems containsBlank="1" longText="1"/>
    </cacheField>
    <cacheField name="CUMPLIMIENTO a Junio 30 de 2019" numFmtId="0">
      <sharedItems containsMixedTypes="1" containsNumber="1" containsInteger="1" minValue="0" maxValue="100"/>
    </cacheField>
    <cacheField name="FECHA SEGUIMIENTO_x000a_Junio 30 de 2019" numFmtId="0">
      <sharedItems containsDate="1" containsMixedTypes="1" minDate="2019-06-30T00:00:00" maxDate="2019-07-01T00:00:00"/>
    </cacheField>
    <cacheField name="ANÁLISIS SEGUIMIENTO OCI -Septiembre 30 de 2019" numFmtId="0">
      <sharedItems containsBlank="1" longText="1"/>
    </cacheField>
    <cacheField name="CUMPLIMIENTO a Septiembre 30 de 2019" numFmtId="0">
      <sharedItems containsMixedTypes="1" containsNumber="1" containsInteger="1" minValue="0" maxValue="100"/>
    </cacheField>
    <cacheField name="FECHA SEGUIMIENTO_x000a_Septiembre 30 de 2019" numFmtId="0">
      <sharedItems containsDate="1" containsMixedTypes="1" minDate="2019-09-30T00:00:00" maxDate="2019-10-01T00:00:00"/>
    </cacheField>
    <cacheField name="ANÁLISIS SEGUIMIENTO OCI -Diciembre 30 de 2019" numFmtId="0">
      <sharedItems containsBlank="1" longText="1"/>
    </cacheField>
    <cacheField name="CUMPLIMIENTO a dicimembre 30 de 2019" numFmtId="0">
      <sharedItems containsMixedTypes="1" containsNumber="1" containsInteger="1" minValue="0" maxValue="100"/>
    </cacheField>
    <cacheField name="ESTADO_x000a_Diciembre 30 de 2019" numFmtId="0">
      <sharedItems/>
    </cacheField>
    <cacheField name="ANÁLISIS SEGUIMIENTO OCI - Mayo 15 de 2020" numFmtId="0">
      <sharedItems containsBlank="1" longText="1"/>
    </cacheField>
    <cacheField name="CUMPLIMIENTO a mayo 15 de 2020" numFmtId="0">
      <sharedItems containsMixedTypes="1" containsNumber="1" containsInteger="1" minValue="0" maxValue="100"/>
    </cacheField>
    <cacheField name="ESTADO a mayo 15 de 2020" numFmtId="0">
      <sharedItems/>
    </cacheField>
    <cacheField name="ANÁLISIS SEGUIMIENTO OCI - Julio 15 de 2020" numFmtId="0">
      <sharedItems containsBlank="1" longText="1"/>
    </cacheField>
    <cacheField name="CUMPLIMIENTO a julio 15 de 2020" numFmtId="0">
      <sharedItems containsMixedTypes="1" containsNumber="1" containsInteger="1" minValue="0" maxValue="100"/>
    </cacheField>
    <cacheField name="ESTADO a julio 15 de 2020" numFmtId="0">
      <sharedItems count="3">
        <s v="INCUMPLIDA"/>
        <s v="CUMPLIDA"/>
        <s v="EN PROCESO_x000a__x000a_EN TERMINOS"/>
      </sharedItems>
    </cacheField>
    <cacheField name="FECHA DE INICIO" numFmtId="0">
      <sharedItems containsSemiMixedTypes="0" containsNonDate="0" containsDate="1" containsString="0" minDate="2017-08-11T00:00:00" maxDate="2020-02-01T00:00:00"/>
    </cacheField>
    <cacheField name="FECHA DE TERMINACIÓN" numFmtId="0">
      <sharedItems containsSemiMixedTypes="0" containsNonDate="0" containsDate="1" containsString="0" minDate="2018-07-25T00:00:00" maxDate="2021-02-01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5">
  <r>
    <n v="1"/>
    <n v="263"/>
    <x v="0"/>
    <n v="50"/>
    <x v="0"/>
    <n v="3"/>
    <s v="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
    <s v="El contrato no contempló uno de los requerimientos de la licencia de construcción por falencias en la concepción del proyecto."/>
    <s v="Efectuar el trámite de licenciamiento previo a las obras a realizar. "/>
    <s v="Trámite de licencia"/>
    <s v="Trámite radicado"/>
    <s v="La modificación de la licencia de construcción del Proyecto Plaza de la Hoja no fue posible dado que no se cuenta con la autorización de la Asamblea de Copropietarios, por tal razón no fue factible iniciar el trámite de solicitud de modificación de la misma ante a la Curaduría Urbana. Al revisar la acción propuesta se evidencia que la misma se encontraba condicionada a la deliberación y aprobación de un tercero, en este caso, la Asamblea de Propiedad del Conjunto Mixto Plaza de la Hoja.  De acuerdo con el informe presentado por la Subgerencia de Proyectos del 06/06/2019, está área analizó cuatro (4) alternativas para proponer una solución que permitiera finalizar las obras, las cuales son: Redistribución de las áreas de parqueaderos existentes, Instalación de 27 duplicadores, Disposición de parte de las zonas de cesión y Sometimiento nuevamente a la Asamblea de Copropietarios de propuesta de modificación de licencia de construcción. De acuerdo con las explicaciones mencionadas y que el cumplimiento depende de la autorización de un tercero, a la fecha del reporte del seguimiento, no se evidencia cumplimiento de la acción por imposibilidad de su ejecución por parte de la Empresa dado que no posee gobernabilidad sobre el tema.   Este seguimiento  fue  reportado mediante el sistema de información Sivicof el  día 13 de junio de 2019."/>
    <n v="0"/>
    <d v="2019-06-30T00:00:00"/>
    <s v="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_x000a_La acción propuesta se encuentra condicionada a la deliberación y aprobación de la Asamblea de la P.H., razón por la cual su cumplimiento depende de un tercero, en consecuencia hay imposibilidad de ejecución por parte de la Empresa dado que no posee gobernabilidad sobre el tema.sin embargo, no se evidencia soportes  ni avances sobre la restitución del predio al DADEP ni la exclusión del proyecto del convenio.  Acción vencida.     "/>
    <n v="0"/>
    <d v="2019-09-30T00:00:00"/>
    <s v="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_x000a_La acción propuesta se encuentra condicionada a la deliberación y aprobación de la Asamblea de la P.H., razón por la cual su cumplimiento depende de un tercero, en consecuencia hay imposibilidad de ejecución por parte de la Empresa dado que no posee gobernabilidad sobre el tema. _x000a_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Finalmente,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_x000a__x000a_Aunque se presentan evidencias que reflejan actuaciones y gestiones por parte de la ERU, la mismas no corresponde a soportes que evidencien el licenciamiento previo y por ende las acciones arealizar tampoco proceden. Acción vencida._x000a__x000a_"/>
    <n v="0"/>
    <s v="INCUMPLIDA"/>
    <s v="La acción propuesta se encuentra condicionada a la deliberación y aprobación de la Asamblea de la P.H., razón por la cual su cumplimiento depende de un tercero. La Subgerencia de Desarrollo de Proyectos presentó informe con alternativas de solución con Rad. 20195000020483. De igual forma, se reunió con la Administradora del Conjunto el 22/11/2019 para evaluar la eventual instalación de los duplicadores, para lo cual se debía someter a aprobación de la Asamblea, información que se remitió en Oficio el 29/11/2019 con Rad. 20195000105401.  Mediante Oficio No. 20205000005101 de fecha 30 de enero de 2020, reiterado mediante Oficio No. 20205000008801 de fecha 13 de febrero de 2020, la ERU solicitó a los administradores del conjunto se informara sobre la decisión adoptada por la Asamblea de Copropietarios en relación con la instalación de los duplicadores, sin que a la fecha se tenga respuesta._x000a__x000a_Adicionalmente, la ERU solicitó concepto a la Dirección de Norma Urbana de la Secretaría Distrital de Planeación con radicado ERU 20205000008971 de 13 de febrero de 2020,  frente a la aplicación de la nota 1 del cuadro de exigencia de estacionamientos para el uso de vivienda subsidiada (VIS y/o VIP) del Decreto Distrital No. 190 de 2004. La Secretaría, mediante comunicado Radicado No. 2-2020-14301 de fecha 18 de marzo de 2020, remitió copia del Oficio 2-2014-17866 del 29 de abril de 2014, sobre el particular e informó que es correcta la apreciación de la ERU, por lo que es posible modificar la licencia, para lo cual se debe obtener autorización de la copropiedad. _x000a__x000a_Finalmente, en respuesta al derecho de petición Radicado No. 20204200024222 de fecha 24 de marzo de 2020, la ERU notificó a los administradores del Conjunto Mixto Plaza de la Hoja, entre otros asuntos, lo relacionado con la aplicación del concepto de la SDP.     "/>
    <n v="0"/>
    <s v="INCUMPLIDA"/>
    <s v="Sin reporte de avance"/>
    <n v="0"/>
    <x v="0"/>
    <d v="2017-08-11T00:00:00"/>
    <d v="2018-07-25T00:00:00"/>
    <s v="Subgerencia de Desarrollo de Proyectos"/>
  </r>
  <r>
    <n v="2"/>
    <n v="263"/>
    <x v="0"/>
    <n v="50"/>
    <x v="0"/>
    <n v="4"/>
    <s v="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
    <s v="El contrato no contempló uno de los requerimientos de la licencia de construcción por falencias en la concepción del proyecto."/>
    <s v="Adelantar las obras conforme a lo establecido en la nueva licencia de construcción."/>
    <s v="Obras ejecutadas conforme a la nueva licencia tramitada"/>
    <s v="Obras ejecutadas conforme a la licencia /Obras a ejecutar según licencia de construcción"/>
    <m/>
    <n v="0"/>
    <d v="2019-06-30T00:00:00"/>
    <m/>
    <n v="0"/>
    <d v="2019-09-30T00:00:00"/>
    <m/>
    <n v="0"/>
    <s v="INCUMPLIDA"/>
    <m/>
    <n v="0"/>
    <s v="INCUMPLIDA"/>
    <s v="Sin reporte de avance"/>
    <n v="0"/>
    <x v="0"/>
    <d v="2017-08-11T00:00:00"/>
    <d v="2018-07-25T00:00:00"/>
    <s v="Subgerencia de Desarrollo de Proyectos"/>
  </r>
  <r>
    <n v="3"/>
    <n v="263"/>
    <x v="0"/>
    <n v="229"/>
    <x v="1"/>
    <n v="1"/>
    <s v="Hallazgo administrativo con incidencia fiscal y presunta incidencia disciplinaria por detrimento al erario distrital en cuantía de $3.131.119.499.39, por la gestión antieconómica realizada en la Empresa de Renovación y Desarrollo Urbano de Bogotá (ERU). Por la acción del gestor fiscal en la inadecuada inversión de los recursos  en el proyecto denominado La Estación, que se realizó sobre el predio identificado con la matrícula inmobiliaria 50C-483943, ubicado en la kr 23  No. 72 01"/>
    <s v="Se presentan anomalías en el desarrollo del Proyecto Urbano Integral propuesto y el Parque Zonal La Estación, en razón a que la Administración estructuró el proyecto independientemente del Parque, connotación que implica el desconocimiento de los objetivos misionales de la antigua Empresa Industrial y Comercial METROVIVIENDA, como eran las de gestionar suelo y adelantar proyectos de VIP y VIS, y no la construcción de parques."/>
    <s v="Implementar el formato &quot;FT-FP-02  Informe de Viabilidad Técnica, Financiera, Jurídica y Social&quot;, elaborado y avalado por los responsables de cada aspecto involucrado en la formulación de los proyectos, en el cual se incluyan todos  los componentes requeridos para su correcta ejecución futura."/>
    <s v="Viabilización de proyectos aprobadas por los responsables"/>
    <s v="No de proyectos en ejecución con viabilidad favorable"/>
    <s v="La Subgerencia de Gestión urbana socializó a grupo de gestión urbana mediante comité técnico del 28 de enero de 2018 el formato &quot;FT-FP-02  Informe de Viabilidad Técnica, Financiera, Jurídica y Social&quot;, elaborado y avalado por los responsables de cada aspecto. _x000a_Hallazgo con Incidencia Fiscal Cerrado. Radicado Contraloría 2-2018-07467 del 24/04/2018. Radicado ERU 20184200037532 del 25/04/2018. Se recomienda que el formato sea implementado en la formulación de los proyectos de la Empresa."/>
    <n v="100"/>
    <d v="2019-06-30T00:00:00"/>
    <m/>
    <n v="100"/>
    <d v="2019-09-30T00:00:00"/>
    <m/>
    <n v="100"/>
    <s v="CUMPLIDA"/>
    <m/>
    <n v="100"/>
    <s v="CUMPLIDA"/>
    <m/>
    <n v="100"/>
    <x v="1"/>
    <d v="2018-01-23T00:00:00"/>
    <d v="2019-01-22T00:00:00"/>
    <s v="Subgerencia de Gestión Urbana_x000a_Subgerencia de Gestión Inmobiliaria_x000a_Subgerencia de Desarrollo de Proyectos_x000a_Subgerencia Jurídica_x000a_Oficina de Gestión Social"/>
  </r>
  <r>
    <n v="4"/>
    <n v="263"/>
    <x v="0"/>
    <n v="229"/>
    <x v="1"/>
    <n v="2"/>
    <s v="Hallazgo administrativo con incidencia fiscal y presunta incidencia disciplinaria por detrimento al erario distrital en cuantía de $3.131.119.499.39, por la gestión antieconómica realizada en la Empresa de Renovación y Desarrollo Urbano de Bogotá (ERU). Por la acción del gestor fiscal en la inadecuada inversión de los recursos  en el proyecto denominado La Estación, que se realizó sobre el predio identificado con la matrícula inmobiliaria 50C-483943, ubicado en la kr 23  No. 72 01"/>
    <s v="Se presentan anomalías en el desarrollo del Proyecto Urbano Integral propuesto y el Parque Zonal La Estación, en razón a que la Administración estructuró el proyecto independientemente del Parque, connotación que implica el desconocimiento de los objetivos misionales de la antigua Empresa Industrial y Comercial METROVIVIENDA, como eran las de gestionar suelo y adelantar proyectos de VIP y VIS, y no la construcción de parques."/>
    <s v="Implementar de manera oficial la disposición de no iniciar obras, hasta tanto no se cuente con la debida LICENCIA, correspondientes a cada uno de los proyectos formulados a ejecutar."/>
    <s v="Licencias aprobadas"/>
    <s v="No. de proyectos en ejecución licenciados "/>
    <s v="Se observó la evidencia del otorgamiento de la Licencia de Urbanización para la Etapa 1 de la unidad de gestión 2. Se recomienda que si existe otro proyecto licenciado, anexar los soportes respectivos.                                                                        _x000a_Hallazgo con Incidencia Fiscal Cerrado. Radicado Contraloría 2-2018-07467 del 24/04/2018. Radicado ERU 20184200037532 del 25/04/2018. "/>
    <n v="100"/>
    <d v="2019-06-30T00:00:00"/>
    <m/>
    <n v="100"/>
    <d v="2019-09-30T00:00:00"/>
    <m/>
    <n v="100"/>
    <s v="CUMPLIDA"/>
    <m/>
    <n v="100"/>
    <s v="CUMPLIDA"/>
    <m/>
    <n v="100"/>
    <x v="1"/>
    <d v="2018-01-23T00:00:00"/>
    <d v="2019-01-22T00:00:00"/>
    <s v="Subgerencia de Gestión Urbana_x000a_Subgerencia de Desarrollo de Proyectos"/>
  </r>
  <r>
    <n v="5"/>
    <n v="263"/>
    <x v="0"/>
    <n v="229"/>
    <x v="1"/>
    <n v="3"/>
    <s v="Hallazgo administrativo con incidencia fiscal y presunta incidencia disciplinaria por detrimento al erario distrital en cuantía de $3.131.119.499.39, por la gestión antieconómica realizada en la Empresa de Renovación y Desarrollo Urbano de Bogotá (ERU). Por la acción del gestor fiscal en la inadecuada inversión de los recursos  en el proyecto denominado La Estación, que se realizó sobre el predio identificado con la matrícula inmobiliaria 50C-483943, ubicado en la kr 23  No. 72 01"/>
    <s v="Se presentan anomalías en el desarrollo del Proyecto Urbano Integral propuesto y el Parque Zonal La Estación, en razón a que la Administración estructuró el proyecto independientemente del Parque, connotación que implica el desconocimiento de los objetivos misionales de la antigua Empresa Industrial y Comercial METROVIVIENDA, como eran las de gestionar suelo y adelantar proyectos de VIP y VIS, y no la construcción de parques."/>
    <s v="Ejecutar actividades relacionadas con el predio (Restitución del predio al DADEP y exclusión del proyecto del Convenio 268 de 2014)"/>
    <s v="Entrega terrenos DADEP          _x000a__x000a_Exclusión del predio"/>
    <s v="Acciones ejecutadas/Acciones programadas"/>
    <s v="Por medio del radicado 20195000001043 del 17 de  enero de 2019, la Subgerencia de Desarrollo de Proyectos remitió informe con las gestiones realizadas para la acción No 3.   Hallazgo con Incidencia Fiscal Cerrado. Radicado Contraloría 2-2018-07467 del 24/04/2018. Radicado ERU 20184200037532 del 25/04/2018.  Se observa que se han realizado gestiones para la acción.  Sin embargo, no se evidencia soportes  ni avances sobre la restitución del predio al Dadep ni la exclusión del proyecto del convenio. Acción vencida. La Subgerencia de Desarrollo de Proyectos informó mediante correo electrónico que: &quot;En el proceso de formulación del DTS, radicado ante la Secretaría Distrital de Planeación - SDP el 7 de junio de 2019, se planteó la modificación del ámbito incorporando el predio de La Estación al proyecto de la Alameda Entreparques. Dicho DTS está en fase de observaciones por parte de la Secretaría Distrital de Planeación, quien aprobará o no su viabilidad&quot;. "/>
    <n v="70"/>
    <d v="2019-06-30T00:00:00"/>
    <s v="La Subgerencia de Desarrollo de Proyectos remitió acta de sesión de trabajo desarrollada con el DADEP el 10 de julio de 2019, la cual tuvo por objetivo abordar los temas de la póliza del Parque Zonal la Estacion RUPI 4362 y la entrega del parque como zona de cesión obligatoria al Distrito. Como conclusión se establece que en la solución deben involucrarse entidades como la SDP e IDRD. La Empresa citará a una nueva mesa de trabajo. Aunque reflejan acciones y gestiones realizadas, _x000a_La exclusión del proyecto La Estación del Convenio No. 268 de 2014 (supervisado por la Gerencia de Vivienda) se realizó mediante Otrosí Modificatorio No. 5 y Prórroga No. 2 al citado Convenio. La Subgerencia de Desarrollo de Proyectos realizó reunión con DADEP el 1/08/2019 en la cual se estableció el inicio del trámite de escrituración de las zonas de cesión. De igual forma, se reunió con IDRD el 20/08/2019 para socializar el estado del Parque. Se envió oficio al IDRD el 16/09/2019 mediante Rad. 20195000083291 con la información del Parque. Finalmente, se realizó reunión el 18/12/2019 con la Asociación del Barrio San Felipe, quien manifestó interés en el aprovechamiento del predio con la estructuración de un DEMOS, previa aprobación de DADEP._x000a_Sin embargo, no se evidencia de la restitución del predio al DADEP ni la exclusión del proyecto del convenio.  Acción vencida.     "/>
    <n v="70"/>
    <d v="2019-09-30T00:00:00"/>
    <s v="La Subgerencia de Desarrollo de Proyectos remitió acta de sesión de trabajo desarrollada con el DADEP el 10 de julio de 2019, la cual tuvo por objetivo abordar los temas de la póliza del Parque Zonal la Estacion RUPI 4362 y la entrega del parque como zona de cesión obligatoria al Distrito. Como conclusión se establece que en la solución deben involucrarse entidades como la SDP e IDRD. La Empresa citará a una nueva mesa de trabajo. Aunque reflejan acciones y gestiones realizadas, _x000a_La exclusión del proyecto La Estación del Convenio No. 268 de 2014 (supervisado por la Gerencia de Vivienda) se realizó mediante Otrosí Modificatorio No. 5 y Prórroga No. 2 al citado Convenio. La Subgerencia de Desarrollo de Proyectos realizó reunión con DADEP el 1/08/2019 en la cual se estableció el inicio del trámite de escrituración de las zonas de cesión. De igual forma, se reunió con IDRD el 20/08/2019 para socializar el estado del Parque. Se envió oficio al IDRD el 16/09/2019 mediante Rad. 20195000083291 con la información del Parque. Finalmente, se realizó reunión el 18/12/2019 con la Asociación del Barrio San Felipe, quien manifestó interés en el aprovechamiento del predio con la estructuración de un DEMOS, previa aprobación de DADEP._x000a_Sin embargo, no se evidencia de la restitución del predio al DADEP.  Acción vencida.     _x000a_"/>
    <n v="70"/>
    <s v="INCUMPLIDA"/>
    <s v="La exclusión del proyecto La Estación del Convenio No. 268 de 2014 (supervisado por la Gerencia de Vivienda) se realizó mediante Otrosí Modificatorio No. 5 y Prórroga No. 2 al citado Convenio. _x000a__x000a_La Subgerencia de Desarrollo de Proyectos realizó reunión con DADEP el 16/01/2020 para la revisión de una eventual estructuración de un DEMOS en el predio de La Estación (cuya asistencia quedó registrada en la lista de asistencia Reunión 16-01-2020 Parque La Estacion DEMOS)_x000a__x000a_Posteriormente, el 7/02/2020 se llevó a cabo una nueva reunión interna entre las áreas de la ERU para la revisión del tema (el registro de asistencia y el acta se encuentran consignados en documento Acta Reunión Parque La Estación 7-02-2020)"/>
    <n v="70"/>
    <s v="INCUMPLIDA"/>
    <s v="Sin reporte de avance"/>
    <n v="70"/>
    <x v="0"/>
    <d v="2018-01-23T00:00:00"/>
    <d v="2019-01-22T00:00:00"/>
    <s v="Subgerencia de Desarrollo de Proyectos"/>
  </r>
  <r>
    <n v="6"/>
    <n v="263"/>
    <x v="0"/>
    <n v="229"/>
    <x v="2"/>
    <n v="1"/>
    <s v="Hallazgo administrativo con incidencia fiscal y presunta incidencia disciplinaria, en cuantía de $25.656.655.181, en el proyecto Tres Quebradas UG1, por una gestión fiscal antieconómica, por la construcción de la Vía Usminia, mediante contrato CDTO 215-09, la cual se encuentra, a la fecha cerrada e inutilizada y sin beneficio alguno para la comunidad. "/>
    <s v="De acuerdo con la misma Visita Administrativa, a la obra de la Avenida Usminia, se verificó que lo recibido por la entonces Metrovivienda, hoy Empresa de Renovación y Desarrollo Urbano de Bogotá, es una obra que se encuentra cerrada y sin prestar ningún servicio para la comunidad"/>
    <s v="Adelantar las gestiones orientadas a vincular uno o varios promotores que desarrollen y comercialicen el proyecto para la vigencia del plan de mejoramiento"/>
    <s v="Consecución promotor"/>
    <s v="Actividades ejecutadas del cronograma / Actividades programadas"/>
    <s v="Por medio del radicado 20195000001043 del 17 de  enero de 2019, la Subgerencia de Desarrollo de Proyectos remitió informe con las gestiones realizadas para la acción No 1. De acuerdo con el correo enviado el 19/03/2019 se observó que se adelantaron gestiones para las dos acciones del hallazgo  Así mismo, realizó el proceso de cierre y apertura cuyo objeto es &quot;Seleccionar el Fideicomitente Desarrollador Privado que se vinculará al Patrimonio Autónomo FC- Subordinado 464.&quot; Acción vencida."/>
    <n v="90"/>
    <d v="2019-06-30T00:00:00"/>
    <s v="El 27/09/2019 se suscribió Otrosí  No. 1 al Contrato de Fiducia - PAFC-Subordinado 464, mediante el cual se vinculó la Unión Temporal BMC USME en calidad de Fideicomitente Desarrollador Privado._x000a_(Remite minuta del Otro Sí Integral No.1  al Contrato de Fiducia Mercantil de Administracion y pagos celebrado el 6 de diciembre de 2018 entre Fiduciaría Colpatria S.A., El Patrimonio Autonomo Matriz y la Empresa de Renovación Urbana de Bogotá). Se cumplió fuera de términos (8meses)"/>
    <n v="100"/>
    <d v="2019-09-30T00:00:00"/>
    <s v="El 27/09/2019 se suscribió Otrosí  No. 1 al Contrato de Fiducia - PAFC-Subordinado 464, mediante el cual se vinculó la Unión Temporal BMC USME en calidad de Fideicomitente Desarrollador Privado._x000a_(Remite minuta del Otro Sí Integral No.1  al Contrato de Fiducia Mercantil de Administracion y pagos celebrado el 6 de diciembre de 2018 entre Fiduciaría Colpatria S.A., El Patrimonio Autonomo Matriz y la Empresa de Renovación Urbana de Bogotá). Se cumplió fuera de términos (8meses)"/>
    <n v="100"/>
    <s v="CUMPLIDA"/>
    <m/>
    <n v="100"/>
    <s v="CUMPLIDA"/>
    <m/>
    <n v="100"/>
    <x v="1"/>
    <d v="2018-01-23T00:00:00"/>
    <d v="2019-01-22T00:00:00"/>
    <s v="Subgerencia de Desarrollo de Proyectos"/>
  </r>
  <r>
    <n v="7"/>
    <n v="263"/>
    <x v="0"/>
    <n v="229"/>
    <x v="2"/>
    <n v="2"/>
    <s v="Hallazgo administrativo con incidencia fiscal y presunta incidencia disciplinaria, en cuantía de $25.656.655.181, en el proyecto Tres Quebradas UG1, por una gestión fiscal antieconómica, por la construcción de la Vía Usminia, mediante contrato CDTO 215-09, la cual se encuentra, a la fecha cerrada e inutilizada y sin beneficio alguno para la comunidad. "/>
    <s v="De acuerdo con la misma Visita Administrativa, a la obra de la Avenida Usminia, se verificó que lo recibido por la entonces Metrovivienda, hoy Empresa de Renovación y Desarrollo Urbano de Bogotá, es una obra que se encuentra cerrada y sin prestar ningún servicio para la comunidad"/>
    <s v="Ejecutar las acciones necesarias para hacer entrega de las obras a las entidades encargadas"/>
    <s v="Ejecución cronograma"/>
    <s v="Actividades ejecutadas del cronograma / Actividades programadas"/>
    <s v="Por medio del radicado 20195000001043 del 17 de  enero de 2019, la Subgerencia de Desarrollo de Proyectos remitió informe con las gestiones realizadas para la acción No 2. De acuerdo con el correo enviado el 19/03/2019 se observó que se adelantaron gestiones para las dos acciones del hallazgo. Se observó que con la resolución 11001-3-19-0881 del 27/06/2019 quedó ejecutoriada la Licencia de la UG1 , la cual incluye la Avenida Usminia. Con la licencia vigente se procederá a realizar la entrega a las entidades. Acción vencida."/>
    <n v="90"/>
    <d v="2019-06-30T00:00:00"/>
    <s v="La Subgerencia de Proyectos remite acta con fecha de 19 de julio de 2019, mediante la cual evidencia reunion con la ETB con el fin de revisar asunto relacionados con la liquidacion del convenio CST 12-2006 y revisión de recibo de obras Av Usminia. _x000a__x000a_ Acción vencida"/>
    <n v="90"/>
    <d v="2019-09-30T00:00:00"/>
    <s v="La Subgerencia de Proyectos remite acta con fecha de 19 de julio de 2019, mediante la cual evidencia reunion con la ETB con el fin de revisar asunto relacionados con la liquidacion del convenio CST 12-2006 y revisión de recibo de obras Av Usminia. _x000a_La Alcaldía Mayor de Bogotá expidió el Decreto No. 845 de 27 de diciembre de 2019 &quot;Por el cual se establece el procedimiento para el trámite de recepción, incorporación y titulación de bienes destinados al uso público en actuaciones urbanísticas a favor del Distrito Capital y se dictan otras disposiciones&quot;. En dicho Decreto se modificó el trámite de entrega simplificada de las zonas de cesión, con lo cual se programarán mesas de trabajo con el IDU. Con lo anterior se muestran mecanismos y acciones pero no se evidencia la entrega de obras formalmente._x000a_ Acción vencida"/>
    <n v="90"/>
    <s v="INCUMPLIDA"/>
    <s v="El 16/01/2020 la Subgerencia de Desarrollo de Proyectos - ERU se reunió con la  Dirección Técnica de Administración de Infraestructura - DTAI del IDU, con el objeto de explorar las alternativas para la entrega de las obras de la Avenida Usminia. El IDU se encuentra revisando internamente la competencia de cada una de sus dependencias, para definir cual de éstas será encargada de coordinar el recibo de las mismas (el registro de asistencia y el acta se encuentran consignados en documento 2020-01-16 ACTA DE REUNIÓN IDU  ENTREGAS AV. USMINIA)_x000a__x000a_Adicionalmente, mediante Oficio No. 20205000015841 de fecha 10/03/2020 solicitó a la EAAB mesa de trabajo para conocer el estado de avance en la revisión del diseño, así como la eventual necesidad de realizar las obras de reforzamiento de alcantarillado existente en la Avenida Usminia."/>
    <n v="90"/>
    <s v="INCUMPLIDA"/>
    <s v="De acuerdo con radicado 20205000025331 del 17 de junio de 2020,  la Gerencia General de la Empresa solicita la entrega de la Avenida Usminia, en el marco de la Operación Estratégica Nuevo Usme y el Plan Parcial tres Quebradas, a la Dirección Técnica de Administración de Infraestructura del IDU, en virtud a: &quot;Conforme con el artículo 27 del Decreto Distrital 845 de 2019 le corresponde al IDU el recibo material y la titulación de suelo, por ser la Avenida Usminia una carga urbanística general relacionada con la malla vial arterial de la ciudad. Para la entrega del suelo correspondiente a la Avenida Usminia no se exige la obtención de licencia urbanística de acuerdo con los artículos 28, 28, 31 y 32 del Decreto Distrital 845 de 2019&quot;._x000a__x000a_Ahora bien, en lo que respecta a la Póliza de estabilidad de las obras ejecutadas sobre las zonas objeto de carga general expedidas a favor de la entidad correspondiente a la que se refiere el numeral 31.4 del artículo 31 del mencionado decreto, se anexa copia de la certificación dada por la Aseguradora Compañía Mundial de Seguros, en la cual indica que el Contrato 215-09, con póliza de estabilidad de obra numera M100011828 a fecha de enero de 2018 no registró siniestro alguno."/>
    <n v="90"/>
    <x v="0"/>
    <d v="2018-01-23T00:00:00"/>
    <d v="2019-01-22T00:00:00"/>
    <s v="Subgerencia de Desarrollo de Proyectos"/>
  </r>
  <r>
    <n v="8"/>
    <n v="263"/>
    <x v="0"/>
    <n v="229"/>
    <x v="3"/>
    <n v="1"/>
    <s v="Hallazgo administrativo con incidencia fiscal y con presunta incidencia disciplinaria, en cuantía de $2.143.993.181, por una gestión fiscal antieconómica por la acción del gestor fiscal de la Empresa de Renovación y Desarrollo Urbano de Bogotá por una inadecuada inversión de recursos en la contratación de la interventoría, mediante contrato CDTO 225-09, en el proyecto “Tres quebradas UG1” para la construcción de la Avenida Usminia"/>
    <s v="La construcción de la vía Usminia, dejó como resultado una vía, entregada a la entidad con el visto bueno de la interventoría, que se encuentra terminada hace más de 5 años, cerrada, con las pólizas vencidas, sin ser probada y/o utilizada, ni recibida por las empresas de servicios públicos ni el IDU, incluyendo que a la fecha, no presta ningún servicio a la comunidad. "/>
    <s v="Adelantar las gestiones orientadas a vincular uno o varios promotores que desarrollen y comercialicen el proyecto para la vigencia del plan de mejoramiento"/>
    <s v="Consecución promotor"/>
    <s v="Actividades ejecutadas del cronograma / Actividades programadas"/>
    <s v="Por medio del radicado 20195000001043 del 17 de  enero de 2019, la Subgerencia de Desarrollo de Proyectos remitió informe con las gestiones realizadas para la acción No 1. De acuerdo con el correo enviado el 19/03/2019 se observó que se adelantaron gestiones para las dos acciones del hallazgo  Así mismo, realizó el proceso de cierre y apertura cuyo objeto es &quot;Seleccionar el Fideicomitente Desarrollador Privado que se vinculará al Patrimonio Autónomo FC- Subordinado 464.&quot; Acción vencida."/>
    <n v="90"/>
    <d v="2019-06-30T00:00:00"/>
    <s v="El 27/09/2019 se suscribió Otrosí  No. 1 al Contrato de Fiducia - PA FC - Subordinado 464, mediante el cual se vinculó la Unión Temporal BMC USME en calidad de Fideicomitente Desarrollador Privado._x000a_(Remite minuta del Otro Sí Integral No.1  al Contrato de Fiducia Mercantil de Administracion y pagos celebrado el 6 de diciembre de 2018 entre Fiduciaría Colpatria S.A., El Patrimonio Autonomo Matriz y la Empresa de Renovación Urbana de Bogotá).  Se cumplió fuera de términos (8meses)"/>
    <n v="100"/>
    <d v="2019-09-30T00:00:00"/>
    <s v="El 27/09/2019 se suscribió Otrosí  No. 1 al Contrato de Fiducia - PA FC - Subordinado 464, mediante el cual se vinculó la Unión Temporal BMC USME en calidad de Fideicomitente Desarrollador Privado._x000a_(Remite minuta del Otro Sí Integral No.1  al Contrato de Fiducia Mercantil de Administracion y pagos celebrado el 6 de diciembre de 2018 entre Fiduciaría Colpatria S.A., El Patrimonio Autonomo Matriz y la Empresa de Renovación Urbana de Bogotá).  Se cumplió fuera de términos (8meses)"/>
    <n v="100"/>
    <s v="CUMPLIDA"/>
    <m/>
    <n v="100"/>
    <s v="CUMPLIDA"/>
    <m/>
    <n v="100"/>
    <x v="1"/>
    <d v="2018-01-23T00:00:00"/>
    <d v="2019-01-22T00:00:00"/>
    <s v="Subgerencia de Desarrollo de Proyectos"/>
  </r>
  <r>
    <n v="9"/>
    <n v="263"/>
    <x v="0"/>
    <n v="229"/>
    <x v="3"/>
    <n v="2"/>
    <s v="Hallazgo administrativo con incidencia fiscal y con presunta incidencia disciplinaria, en cuantía de $2.143.993.181, por una gestión fiscal antieconómica por la acción del gestor fiscal de la Empresa de Renovación y Desarrollo Urbano de Bogotá por una inadecuada inversión de recursos en la contratación de la interventoría, mediante contrato CDTO 225-09, en el proyecto “Tres quebradas UG1” para la construcción de la Avenida Usminia"/>
    <s v="La construcción de la vía Usminia, dejó como resultado una vía, entregada a la entidad con el visto bueno de la interventoría, que se encuentra terminada hace más de 5 años, cerrada, con las pólizas vencidas, sin ser probada y/o utilizada, ni recibida por las empresas de servicios públicos ni el IDU, incluyendo que a la fecha, no presta ningún servicio a la comunidad. "/>
    <s v="Ejecutar las acciones necesarias para hacer entrega de las obras a las entidades encargadas"/>
    <s v="Ejecución cronograma"/>
    <s v="Actividades ejecutadas del cronograma / Actividades programadas"/>
    <s v="Por medio del radicado 20195000001043 del 17 de  enero de 2019, la Subgerencia de Desarrollo de Proyectos remitió informe con las gestiones realizadas para la acción No 2. De acuerdo con el correo enviado el 19/03/2019 se observó que se adelantaron gestiones para las dos acciones del hallazgo. Se observó que con la resolución 11001-3-19-0881 del 27/06/2019 quedó ejecutoriada la Licencia de la UG1 , la cual incluye la Avenida Usminia. Con la licencia vigente se procederá a realizar la entrega a las entidades. Acción vencida."/>
    <n v="90"/>
    <d v="2019-06-30T00:00:00"/>
    <s v="La Subgerencia de Proyectos remite acta con fecha de 19 de julio de 2019, mediante la cual evidencia reunion con la ETB con el fin de revisar asunto relacionados con la liquidacion del convenio CST 12-2006 y revisión de recibo de obras Av Usminia._x000a_"/>
    <n v="90"/>
    <d v="2019-09-30T00:00:00"/>
    <s v="La Subgerencia de Proyectos remite acta con fecha de 19 de julio de 2019, mediante la cual evidencia reunion con la ETB con el fin de revisar asunto relacionados con la liquidacion del convenio CST 12-2006 y revisión de recibo de obras Av Usminia._x000a_La Alcaldía Mayor de Bogotá expidió el Decreto No. 845 de 27 de diciembre de 2019 &quot;Por el cual se establece el procedimiento para el trámite de recepción, incorporación y titulación de bienes destinados al uso público en actuaciones urbanísticas a favor del Distrito Capital y se dictan otras disposiciones&quot;. En dicho Decreto se modificó el trámite de entrega simplificada de las zonas de cesión, con lo cual se programarán mesas de trabajo con el IDU.  Aunque se dispone del instrumento que facilita las actividades previstas, la cción continua vencida."/>
    <n v="90"/>
    <s v="INCUMPLIDA"/>
    <s v="El 16/01/2020 la Subgerencia de Desarrollo de Proyectos - ERU se reunió con la  Dirección Técnica de Administración de Infraestructura - DTAI del IDU, con el objeto de explorar las alternativas para la entrega de las obras de la Avenida Usminia. El IDU se encuentra revisando internamente la competencia de cada una de sus dependencias, para definir cual de éstas será encargada de coordinar el recibo de las mismas (el registro de asistencia y el acta se encuentran consignados en documento 2020-01-16 ACTA DE REUNIÓN IDU  ENTREGAS AV. USMINIA)_x000a__x000a_Adicionalmente, mediante Oficio No. 20205000015841 de fecha 10/03/2020 solicitó a la EAAB mesa de trabajo para conocer el estado de avance en la revisión del diseño, así como la eventual necesidad de realizar las obras de reforzamiento de alcantarillado existente en la Avenida Usminia."/>
    <n v="90"/>
    <s v="INCUMPLIDA"/>
    <s v="De acuerdo con radicado 20205000025331 del 17 de junio de 2020,  la Gerencia General de la Empresa solicita la entrega de la Avenida Usminia, en el marco de la Operación Estratégica Nuevo Usme y el Plan Parcial tres Quebradas, a la Dirección Técnica de Administración de Infraestructura del IDU, en vrtud a: &quot;Conforme con el artículo 27 del Decreto Distrital 845 de 2019 le corresponde al IDU el recibo material y la titulación de suelo, por ser la Aveida Usminia una carga urbanística genral relacionada con la malla vial arterial de la ciudad. Para la entrega del suelo correspondiente a la Avenida Usminia no se exige la obtención de licencia urbanística de acuerdo con los artículos 28, 28, 31 y 32 del Decreto Distrital 845 de 2019&quot;._x000a__x000a_Ahora bien, en lo que respecta a la Póliza de estabilidad de las obras ejecutadas sobre las zonas objeto de carga general expedidas a favor de la entidad correspondiente a la que se refiere el numeral 31.4 del artículo 31 del mencionado decreto, se anexa copia de la certificación dada por la Aseguradora Compañía Mundial de Seguros, en la cual indica que el Contrato 215-09, con póliza de estabilidad de obra numera M100011828 a fecha de enero de 2018 no registró siniestro alguno."/>
    <n v="90"/>
    <x v="0"/>
    <d v="2018-01-23T00:00:00"/>
    <d v="2019-01-22T00:00:00"/>
    <s v="Subgerencia de Desarrollo de Proyectos"/>
  </r>
  <r>
    <n v="10"/>
    <n v="263"/>
    <x v="1"/>
    <n v="50"/>
    <x v="4"/>
    <n v="1"/>
    <s v="Observación administrativa con posible incidencia disciplinaria, por transgredir en la ejecución del Contrato derivado de Fiducia Mercantil Inmobiliario de urbanismo, administración y pago CDJ-075-2013, la normatividad legal, el contrato y los principios de selección objetiva de transparencia, economía, planeación, celeridad, publicidad, eficacia, eficiencia y responsabilidad."/>
    <s v="Contractual y urbanísticamente, las partes cumplieron parcialmente la normatividad aplicable frente al contrato y los principios de selección objetiva de transparencia, economía, planeación, celeridad, publicidad, eficacia, eficiencia y responsabilidad; así como los alcances previstos para las licencias de construcción._x000a_"/>
    <s v="Para la ejecución de las obras que se describen en las licencias de construcción, la Empresa deberá garantizar que las mismas sean concordantes con las obligaciones que deriven para las partes en el contrato de fiducia que se suscriba para tal fin."/>
    <s v="Licencia de Construcción vs Contrato"/>
    <s v="Descripción de obras en licencia de construcción &lt;= obligaciones del constructor o desarrollador"/>
    <s v="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dicho hallazgo, dado que el Informe que originó dicho hallazgo se radicó el 24 de mayo de 2018 (no es factible superar el año de vigencia para la ejecución de estas acciones cuando se reporta el Plan de Mejoramiento). Sin embargo, se evidenció que  han tramitado las licencias de los contratos de obra adelantados y suscritos por la empresa, tales como: Manzanas 22 AB, 57, 65 y 66."/>
    <n v="100"/>
    <d v="2019-06-30T00:00:00"/>
    <s v="Remite Resolucion de Licencia de Construcción,  Res 11001-3-19-0881 (Jun27 de 2019) PP3Q UG1 Curaduria Urbana No.3. Fecha Ejecutaría 27 Junio de 2019. Acción Cumplida"/>
    <n v="100"/>
    <d v="2019-09-30T00:00:00"/>
    <s v="Remite Resolucion de Licencia de Construcción,  Res 11001-3-19-0881 (Jun27 de 2019) PP3Q UG1 Curaduria Urbana No.3. Fecha Ejecutaría 27 Junio de 2019. Acción Cumplida"/>
    <n v="100"/>
    <s v="CUMPLIDA"/>
    <m/>
    <n v="100"/>
    <s v="CUMPLIDA"/>
    <m/>
    <n v="100"/>
    <x v="1"/>
    <d v="2018-06-30T00:00:00"/>
    <d v="2019-05-23T00:00:00"/>
    <s v="Subgerencia de Desarrollo de Proyectos_x000a__x000a_Dirección de Gestión Contractual"/>
  </r>
  <r>
    <n v="11"/>
    <n v="263"/>
    <x v="1"/>
    <n v="50"/>
    <x v="4"/>
    <n v="2"/>
    <s v="Observación administrativa con posible incidencia disciplinaria, por transgredir en la ejecución del Contrato derivado de Fiducia Mercantil Inmobiliario de urbanismo, administración y pago CDJ-075-2013, la normatividad legal, el contrato y los principios de selección objetiva de transparencia, economía, planeación, celeridad, publicidad, eficacia, eficiencia y responsabilidad."/>
    <s v="Contractual y urbanísticamente, las partes cumplieron parcialmente la normatividad aplicable frente al contrato y los principios de selección objetiva de transparencia, economía, planeación, celeridad, publicidad, eficacia, eficiencia y responsabilidad; así como los alcances previstos para las licencias de construcción._x000a_"/>
    <s v="Considerando lo previsto en el parágrafo de la Cláusula Décima Segunda del otrosí integral No. 3, “De cada reunión del Comité fiduciario se elaborará un acta que será firmada por quienes actúen en ella, la cual se asentará en una carpeta de actos que permanecerá en LA FIDUCIARIA. Las decisiones consignadas en estas actas no tendrán la facultad de modificar el texto del presente contrato y en el evento de presentarse conflicto entre el contenido de estas y el texto del contrato primarán las disposiciones contenidas en el contrato”, deberá suscribirse para dar validez a lo manifestado en los comités, el correspondiente documento modificatorio."/>
    <s v="Documento Modificatorio"/>
    <s v="Otrosíes"/>
    <s v=" 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se observó que se suscribieron actas de los diferentes comités fiduciarios realizados en las vigencias 2018 y 2019."/>
    <n v="100"/>
    <d v="2019-06-30T00:00:00"/>
    <s v="Remite actas de Comite al contrato de Fiducia. Acción Cumplida"/>
    <n v="100"/>
    <d v="2019-09-30T00:00:00"/>
    <s v="Remite actas de Comite al contrato de Fiducia. Acción Cumplida"/>
    <n v="100"/>
    <s v="CUMPLIDA"/>
    <m/>
    <n v="100"/>
    <s v="CUMPLIDA"/>
    <m/>
    <n v="100"/>
    <x v="1"/>
    <d v="2018-06-30T00:00:00"/>
    <d v="2019-05-23T00:00:00"/>
    <s v="Subgerencia de Desarrollo de Proyectos_x000a__x000a_Dirección de Gestión Contractual"/>
  </r>
  <r>
    <n v="12"/>
    <n v="263"/>
    <x v="1"/>
    <n v="50"/>
    <x v="4"/>
    <n v="3"/>
    <s v="Observación administrativa con posible incidencia disciplinaria, por transgredir en la ejecución del Contrato derivado de Fiducia Mercantil Inmobiliario de urbanismo, administración y pago CDJ-075-2013, la normatividad legal, el contrato y los principios de selección objetiva de transparencia, economía, planeación, celeridad, publicidad, eficacia, eficiencia y responsabilidad."/>
    <s v="Contractual y urbanísticamente, las partes cumplieron parcialmente la normatividad aplicable frente al contrato y los principios de selección objetiva de transparencia, economía, planeación, celeridad, publicidad, eficacia, eficiencia y responsabilidad; así como los alcances previstos para las licencias de construcción._x000a_"/>
    <s v="Para la vinculación de terceros a través de procesos de contratación derivada del fideicomiso constituido, se deberá dar cumplimiento a lo dispuesto en el manual de contratación, frente al procedimiento de aprobación del contratista a vincular al proyecto."/>
    <s v="Vinculación de Terceros"/>
    <s v="Vinculación de terceros = aprobaciones de comité fiduciario."/>
    <s v="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se evidenció que han adelantado  procesos de contratación para la vinculación de terceros."/>
    <n v="100"/>
    <d v="2019-06-30T00:00:00"/>
    <s v="Remite contrato de demolicion No.10 y contrato de interventoria"/>
    <n v="100"/>
    <d v="2019-09-30T00:00:00"/>
    <s v="Remite contrato de demolicion No.10 y contrato de interventoria"/>
    <n v="100"/>
    <s v="CUMPLIDA"/>
    <m/>
    <n v="100"/>
    <s v="CUMPLIDA"/>
    <m/>
    <n v="100"/>
    <x v="1"/>
    <d v="2018-06-30T00:00:00"/>
    <d v="2019-05-23T00:00:00"/>
    <s v="Subgerencia de Desarrollo de Proyectos_x000a__x000a_Dirección de Gestión Contractual"/>
  </r>
  <r>
    <n v="13"/>
    <n v="263"/>
    <x v="1"/>
    <n v="50"/>
    <x v="4"/>
    <n v="4"/>
    <s v="Observación administrativa con posible incidencia disciplinaria, por transgredir en la ejecución del Contrato derivado de Fiducia Mercantil Inmobiliario de urbanismo, administración y pago CDJ-075-2013, la normatividad legal, el contrato y los principios de selección objetiva de transparencia, economía, planeación, celeridad, publicidad, eficacia, eficiencia y responsabilidad."/>
    <s v="Contractual y urbanísticamente, las partes cumplieron parcialmente la normatividad aplicable frente al contrato y los principios de selección objetiva de transparencia, economía, planeación, celeridad, publicidad, eficacia, eficiencia y responsabilidad; así como los alcances previstos para las licencias de construcción._x000a_"/>
    <s v="En relación con el acceso a la información que reposa en la Fiduciaria y atendiendo lo previsto en el numeral 26 del Contrato de Fiducia Matriz y los contratos constitutivos de los fideicomisos, se efectuará por parte del supervisor el correspondiente requerimiento para permitir y facilitar la práctica de auditorías que en cualquier momento se soliciten por parte de LOS FIDEICOMITENTES o por cualquier entidad de inspección vigilancia y control del Estado, previa realización de las mismas."/>
    <s v="Práctica de auditorias"/>
    <s v="Comunicaciones del supervisor = Auditorias"/>
    <s v="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la Oficina de Control Interno realizó una auditoria de Encargos Fiduciarios radicado 20181100027083 del 23/08/2018. Así mismo, se realizó una reiteración a las recomendaciones efectuadas al informe de auditoria el 26/11/2018 mediante comunicado 20181100037345"/>
    <n v="100"/>
    <d v="2019-06-30T00:00:00"/>
    <s v="Cumplida a Junio 30 de 2019"/>
    <n v="100"/>
    <d v="2019-09-30T00:00:00"/>
    <s v="Cumplida a Junio 30 de 2019"/>
    <n v="100"/>
    <s v="CUMPLIDA"/>
    <m/>
    <n v="100"/>
    <s v="CUMPLIDA"/>
    <m/>
    <n v="100"/>
    <x v="1"/>
    <d v="2018-06-30T00:00:00"/>
    <d v="2019-05-23T00:00:00"/>
    <s v="Subgerencia de Desarrollo de Proyectos_x000a__x000a_Dirección de Gestión Contractual"/>
  </r>
  <r>
    <n v="14"/>
    <n v="263"/>
    <x v="1"/>
    <n v="50"/>
    <x v="4"/>
    <n v="5"/>
    <s v="Observación administrativa con posible incidencia disciplinaria, por transgredir en la ejecución del Contrato derivado de Fiducia Mercantil Inmobiliario de urbanismo, administración y pago CDJ-075-2013, la normatividad legal, el contrato y los principios de selección objetiva de transparencia, economía, planeación, celeridad, publicidad, eficacia, eficiencia y responsabilidad."/>
    <s v="Contractual y urbanísticamente, las partes cumplieron parcialmente la normatividad aplicable frente al contrato y los principios de selección objetiva de transparencia, economía, planeación, celeridad, publicidad, eficacia, eficiencia y responsabilidad; así como los alcances previstos para las licencias de construcción._x000a_"/>
    <s v="Para la realización de los proyectos, se requerirá la constitución de las pólizas a que haya lugar según los plazos y condiciones previstas en la Ley."/>
    <s v="Constitución de Garantías"/>
    <s v="Pólizas"/>
    <s v="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se observó que han solicitado y suscrito las pólizas correspondientes de conformidad con los plazos y condiciones previstas en la Ley para los proyectos a cargo de la empresa."/>
    <n v="100"/>
    <d v="2019-06-30T00:00:00"/>
    <s v="Remite Póliza de los Contratos  No.10 de 2019 y No. 11 de 2019. Acción Cumplida"/>
    <n v="100"/>
    <d v="2019-09-30T00:00:00"/>
    <s v="Remite Póliza de los Contratos  No.10 de 2019 y No. 11 de 2019. Acción Cumplida"/>
    <n v="100"/>
    <s v="CUMPLIDA"/>
    <m/>
    <n v="100"/>
    <s v="CUMPLIDA"/>
    <m/>
    <n v="100"/>
    <x v="1"/>
    <d v="2018-06-30T00:00:00"/>
    <d v="2019-05-23T00:00:00"/>
    <s v="Subgerencia de Desarrollo de Proyectos_x000a__x000a_Dirección de Gestión Contractual"/>
  </r>
  <r>
    <n v="15"/>
    <n v="263"/>
    <x v="1"/>
    <n v="50"/>
    <x v="4"/>
    <n v="6"/>
    <s v="Observación administrativa con posible incidencia disciplinaria, por transgredir en la ejecución del Contrato derivado de Fiducia Mercantil Inmobiliario de urbanismo, administración y pago CDJ-075-2013, la normatividad legal, el contrato y los principios de selección objetiva de transparencia, economía, planeación, celeridad, publicidad, eficacia, eficiencia y responsabilidad."/>
    <s v="Contractual y urbanísticamente, las partes cumplieron parcialmente la normatividad aplicable frente al contrato y los principios de selección objetiva de transparencia, economía, planeación, celeridad, publicidad, eficacia, eficiencia y responsabilidad; así como los alcances previstos para las licencias de construcción._x000a_"/>
    <s v="En materia contractual, frente a la publicidad de los actos, se adelantará la publicación de los contratos que vinculen a la Empresa o que se relacionen con la ejecución de recursos públicos."/>
    <s v="Principio de Publicidad"/>
    <s v="Contratos=Publicación en Secop"/>
    <s v="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se evidenció que se encuentran publicados tanto en la página web del Secop y de la empresa, los procesos relacionados con recursos públicos, en especial los de régimen especial. "/>
    <n v="100"/>
    <d v="2019-06-30T00:00:00"/>
    <s v="Publicacion en SECOP de Contratos  No.10 de 2019 y No. 11 de 2019. Acción Cumplida"/>
    <n v="100"/>
    <d v="2019-09-30T00:00:00"/>
    <s v="Publicacion en SECOP de Contratos  No.10 de 2019 y No. 11 de 2019. Acción Cumplida"/>
    <n v="100"/>
    <s v="CUMPLIDA"/>
    <m/>
    <n v="100"/>
    <s v="CUMPLIDA"/>
    <m/>
    <n v="100"/>
    <x v="1"/>
    <d v="2018-06-30T00:00:00"/>
    <d v="2019-05-23T00:00:00"/>
    <s v="Subgerencia de Desarrollo de Proyectos_x000a__x000a_Dirección de Gestión Contractual"/>
  </r>
  <r>
    <n v="16"/>
    <n v="263"/>
    <x v="1"/>
    <n v="502"/>
    <x v="5"/>
    <n v="1"/>
    <s v="Hallazgo Administrativo por incumplimiento al principio de publicidad, al no publicar oportunamente en el SECOP la totalidad de la información relacionada con el contrato de arrendamiento 019 de 2017  "/>
    <s v="Debilidad en los controles implementados para verificar que se efectúen la totalidad de las publicaciones en el Secop  "/>
    <s v="Incorporar en el módulo de contratación del sistema JSP7 un  campo para ingresar  el número de constancia de la publicación en la plataforma SECOP"/>
    <s v="Campo incorporado en el sistema JSP7"/>
    <s v="Campo incorporado en el sistema JSP7"/>
    <s v="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Se evidenció  soportes  de la incorporación del campo con el  # de constancia del secop."/>
    <n v="100"/>
    <d v="2019-06-30T00:00:00"/>
    <s v="Cumplida a Junio 30 de 2019"/>
    <n v="100"/>
    <d v="2019-09-30T00:00:00"/>
    <s v="Cumplida a Junio 30 de 2019"/>
    <n v="100"/>
    <s v="CUMPLIDA"/>
    <m/>
    <n v="100"/>
    <s v="CUMPLIDA"/>
    <m/>
    <n v="100"/>
    <x v="1"/>
    <d v="2018-07-23T00:00:00"/>
    <d v="2019-07-05T00:00:00"/>
    <s v="Dirección de Gestión Contractual "/>
  </r>
  <r>
    <n v="17"/>
    <n v="263"/>
    <x v="1"/>
    <n v="502"/>
    <x v="6"/>
    <n v="1"/>
    <s v="Hallazgo administrativo por la falta de aplicación de los lineamientos archivísticos en la organización de los expedientes de los contratos de arrendamiento 019 de 2017; 158 de 2018,204 de 2017, 013 de 2015 y 001 de 2016 incumpliendo los principios establecidos en la Ley 594 de 2000  "/>
    <s v="Falta de aplicación de lineamientos archivísticos y de organización documental._x000a_Aumento en la generación de documentos._x000a_Debilidades en la planeación de actividades tendientes a la formación en administración de expedientes documentales."/>
    <s v="Organizar, digitalizar, centralizar y administrar el Archivo de Gestión de la Dirección de Gestión Contractual de la Empresa de Renovación y Desarrollo Urbano de Bogotá. D.C._x000a_"/>
    <s v="Metros lineales organizados"/>
    <s v="Metros lineales organizados / metros lineales  programados"/>
    <s v="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Se evidenció que en el  informe del Archivo de Gestión CAD, información de los metros lineales intervenidos y que corresponden a la Dirección de Gestión Contractual. "/>
    <s v="Pendiente de verificar"/>
    <d v="2019-06-30T00:00:00"/>
    <s v="La Subgerente de Gestión Corporartiva remite infome de gestión del Proyecto de Centralización y Digitalización archivos, donde informa que se realizó en el mes de junio de 2019 la intervención y digitalización de 314 expedientess representados en 578 tomos vigencia 2017, equivalente a 28,9 metros lineales, pertenecientes a las series documentales de la TDR de la Dirección de Gestión Contractual, los cuales fueron recibidos por el Centro de Administración Documental  CAD, entre el 7 de junio de 2018 al 31 de diciembre de 2018, estos 28.9 metros lineales fueron establecidos como meta de organizacion de la Dirección de Gestión Contractual. Acción Cumplida"/>
    <n v="100"/>
    <d v="2019-09-30T00:00:00"/>
    <s v="La Subgerente de Gestión Corporartiva remite infome de gestión del Proyecto de Centralización y Digitalización archivos, donde informa que se realizó en el mes de junio de 2019 la intervención y digitalización de 314 expedientess representados en 578 tomos vigencia 2017, equivalente a 28,9 metros lineales, pertenecientes a las series documentales de la TDR de la Dirección de Gestión Contractual, los cuales fueron recibidos por el Centro de Administración Documental  CAD, entre el 7 de junio de 2018 al 31 de diciembre de 2018, estos 28.9 metros lineales fueron establecidos como meta de organizacion de la Dirección de Gestión Contractual. Acción Cumplida"/>
    <n v="100"/>
    <s v="CUMPLIDA"/>
    <m/>
    <n v="100"/>
    <s v="CUMPLIDA"/>
    <m/>
    <n v="100"/>
    <x v="1"/>
    <d v="2018-07-23T00:00:00"/>
    <d v="2019-06-30T00:00:00"/>
    <s v="Subgerencia de Gestión Corporativa "/>
  </r>
  <r>
    <n v="18"/>
    <n v="263"/>
    <x v="1"/>
    <n v="48"/>
    <x v="7"/>
    <n v="1"/>
    <s v="Hallazgo Administrativo con presunta incidencia disciplinaria por el no cumplimiento de la finalidad del convenio de asociación, que corresponde a aunar esfuerzos que conlleven al desarrollo del predio denominado Usme 2- IDIPRON. "/>
    <s v="No se estimaron adecuadamente los riesgos previsibles desde el punto de vista técnico y financiero para la viabilizacion del proyecto  Usme 2- IDIPRON."/>
    <s v="Circular  sobre los riesgos previsibles al momento de la viabilización de los proyectos, conforme la normatividad vigente que incluya una matriz tipo de riesgos previsibles por cada modalidad de contratación."/>
    <s v="Circular"/>
    <s v="Circular socializada/circular proyectada"/>
    <s v="Se evidenció que realizó y socializó una  circular sobre los riesgos  previsibles que incluyó una matriz de riesgos por cada modalidad de contratación. Se recomienda que la matriz sea implementada."/>
    <n v="100"/>
    <d v="2019-06-30T00:00:00"/>
    <s v="Cumplida a Junio 30 de 2019"/>
    <n v="100"/>
    <d v="2019-09-30T00:00:00"/>
    <s v="Cumplida a Junio 30 de 2019"/>
    <n v="100"/>
    <s v="CUMPLIDA"/>
    <m/>
    <n v="100"/>
    <s v="CUMPLIDA"/>
    <m/>
    <n v="100"/>
    <x v="1"/>
    <d v="2018-08-02T00:00:00"/>
    <d v="2019-03-02T00:00:00"/>
    <s v="Subgerencia Jurídica"/>
  </r>
  <r>
    <n v="19"/>
    <s v="263"/>
    <x v="1"/>
    <n v="60"/>
    <x v="8"/>
    <n v="1"/>
    <s v=" Hallazgo administrativo con incidencia fiscal en cuantía de $400.000.000, y presunta incidencia disciplinaria, por contratar y pagar los diseños del Proyecto Inmobiliario La Estación, sin tener en cuenta los efectos de la suspensión del Decreto Distrital 364 de 2013 dispuesta por el Consejo de Estado, por lo cual finalmente ese proyecto no se materializó"/>
    <s v="Debilidad en el planteamiento de la matriz de riesgos asociados al planteamiento del Proyecto La Estación."/>
    <s v="Establecer una matriz de riesgos detallada y ajustada a la naturaleza y actividades programadas para cada Proyecto que contemple todos los aspectos: legal, técnico, financiero, social y de norma urbana."/>
    <s v="Matriz de Riesgos asociada al Proyecto"/>
    <s v="Número de matriz riesgos elaboradas / número de proyectos iniciados a partir del plan de mejora"/>
    <s v="Se evidenció que se realizaron matrices  de riesgos para los proyectos de UG1, proyecto Bronx, Distrito Creativo y San Bernardo. Así mismo,  está definiendo una metodología de la gestión de riesgos estipulando y determinando los riesgos que pueden afectar los proyectos. Igualmente,  se está adelantando la estructuración del proceso Dirección, Gestión y Seguimiento de Proyectos, en la cual se incluya un documento que explique la  estructuración de proyectos integrales de renovación urbana."/>
    <n v="50"/>
    <d v="2019-06-30T00:00:00"/>
    <s v="La Subgerencia de Desarrollo de Proyectos remite matriz de riesgo en archivo denominada MATRIZ DE RIESGO DP_PROCESO_19-4-9425148_01002473_60497470.xls_x000a_Se desarrolló la metodología de Gestion de Riesgos que puedan afectar los Proyectos. Acción Cumplida"/>
    <n v="100"/>
    <d v="2019-09-30T00:00:00"/>
    <s v="La Subgerencia de Desarrollo de Proyectos remite matriz de riesgo en archivo denominada MATRIZ DE RIESGO DP_PROCESO_19-4-9425148_01002473_60497470.xls_x000a_Se desarrolló la metodología de Gestion de Riesgos que puedan afectar los Proyectos. Acción Cumplida"/>
    <n v="100"/>
    <s v="CUMPLIDA"/>
    <m/>
    <n v="100"/>
    <s v="CUMPLIDA"/>
    <m/>
    <n v="100"/>
    <x v="1"/>
    <d v="2019-01-10T00:00:00"/>
    <d v="2019-12-24T00:00:00"/>
    <s v="Subgerencia de Desarrollo de Proyectos_x000a__x000a_Subgerencia de Gestión Urbana_x000a__x000a_Subgerencia de Planeación y Administración de Proyectos"/>
  </r>
  <r>
    <n v="20"/>
    <s v="263"/>
    <x v="1"/>
    <n v="60"/>
    <x v="9"/>
    <n v="1"/>
    <s v="Hallazgo administrativo con incidencia fiscal por valor de $701.082.592, y presunta incidencia disciplinaria, por el deterioro que presenta el Parque Zonal La Estación, ante la deficiente administración por parte de la ERU"/>
    <s v="Deterioro natural del Parque Zonal La Estación."/>
    <s v="Oficiar al DADEP (como beneficiario de la póliza NB-100070326), trasladando el hallazgo realizado por la Contraloría de Bogotá D.C. relacionado con el deterioro del Parque para que dicha Entidad adelante las acciones a que haya lugar."/>
    <s v="Oficiar al DADEP el traslado del hallazgo de la Contraloría de Bogotá D.C."/>
    <s v="Oficio debidamente radicado en el DADEP dando traslado del hallazgo de la Contraloría"/>
    <s v="Se evidenció que mediante comunicación 20195000044381 del 28/05/2019, se oficializó al DADEP el traslado del hallazgo de la Contraloría. Recibido por el DADEP el 30 de mayo de 2019, mediante el radicado 2019-400-011666-2"/>
    <n v="100"/>
    <d v="2019-06-30T00:00:00"/>
    <s v="Cumplida a Junio 30 de 2019"/>
    <n v="100"/>
    <d v="2019-09-30T00:00:00"/>
    <s v="Cumplida a Junio 30 de 2019"/>
    <n v="100"/>
    <s v="CUMPLIDA"/>
    <m/>
    <n v="100"/>
    <s v="CUMPLIDA"/>
    <m/>
    <n v="100"/>
    <x v="1"/>
    <d v="2019-01-10T00:00:00"/>
    <d v="2019-07-14T00:00:00"/>
    <s v="Subgerencia de Desarrollo de Proyectos_x000a__x000a_Subgerencia Jurídica "/>
  </r>
  <r>
    <n v="21"/>
    <s v="263"/>
    <x v="1"/>
    <n v="60"/>
    <x v="10"/>
    <n v="1"/>
    <s v="Hallazgo administrativo con presunta incidencia disciplinaria, por cuanto no se ha gestionado eficaz y oportunamente la definición y liquidación del Proyecto denominado La Estación"/>
    <s v="El Proyecto La Estación no se ha desarrollado completamente en consideración que para el &quot;área restante&quot; del predio el uso y la edificabilidad deben modificarse"/>
    <s v="Incluir en el perímetro del Proyecto Alameda Entre parques el predio &quot;La Estación&quot; y formular instrumento de planeamiento para radicación y revisión por parte de SDP"/>
    <s v="Radicación formulación  del instrumento intermedio ante la SDP"/>
    <s v="Formulación radicada ante la SDP"/>
    <s v="Se evidenció  que el 7 de junio de 2019  mediante radicado 20192000050911.se realizó la radicación de la formulación  del instrumento intermedio ante la SDP."/>
    <n v="100"/>
    <d v="2019-06-30T00:00:00"/>
    <s v="Cumplida a Junio 30 de 2019"/>
    <n v="100"/>
    <d v="2019-09-30T00:00:00"/>
    <s v="Cumplida a Junio 30 de 2019"/>
    <n v="100"/>
    <s v="CUMPLIDA"/>
    <m/>
    <n v="100"/>
    <s v="CUMPLIDA"/>
    <m/>
    <n v="100"/>
    <x v="1"/>
    <d v="2019-01-10T00:00:00"/>
    <d v="2019-12-24T00:00:00"/>
    <s v="Subgerencia de Desarrollo de Proyectos_x000a__x000a_Subgerencia de Gestión Urbana"/>
  </r>
  <r>
    <n v="22"/>
    <s v="263"/>
    <x v="1"/>
    <n v="60"/>
    <x v="11"/>
    <n v="1"/>
    <s v="Hallazgo administrativo por vulnerar el principio de planeación al no gestionar, liderar, promover, coordinar en debida forma las actuaciones urbanas integrales para la recuperación y transformación del sector San Bernardo durante seis (6) años; y por celebrar un contrato de fiducia de administración de pagos para ejecutar el proyecto San Bernardo sin tener aprobado el Plan Parcial que permita la ejecución del mismo. "/>
    <s v="No contar con un procedimiento documentado transversal de ciclo de proyectos (etapas) actualizado y divulgado, que permita: i). evidenciar y documentar las actividades de gestión, coordinación y promoción realizadas en los proyectos integrales de renovación urbana de la ERU en cada etapa del ciclo de los proyectos, ii) definir cómo se documentan los ajustes de los proyectos, iii) el momento en el que se deben medir los resultados de los proyectos, iv) Definir los prerrequisitos si existen."/>
    <s v="Establecer y divulgar un procedimiento documentado que permita explicar de manera clara el ciclo de estructuración de proyectos integrales de renovación urbana."/>
    <s v="Procedimiento establecido"/>
    <s v="Procedimiento establecido y divulgado"/>
    <s v="Se observa que se encuentra en proceso de elaboración una guía en la cual se detalla el ciclo de estructuración de los proyectos."/>
    <n v="50"/>
    <d v="2019-06-30T00:00:00"/>
    <s v="La subgerencia de Planeación y Administración de proyectos remite evidencia del acta de sesion de trabajo llevada a cabo con el fin de revisar la metodología de la guía de gestión de proyectos y seguimiento a los proyectos, como resultado se aprueba la propuesta de guía presentada por parte de los asistentes. Remite propuesta de guía de gestión de proyectos pero aun no evidencia la oficialidad de la misma_x000a_"/>
    <n v="60"/>
    <d v="2019-09-30T00:00:00"/>
    <s v="La subgerencia de Planeación y Administración de Proyectos remite mediante comunicación Interna No.20201200003713 la Guía Gestión de Proyectos, como evidenca al cumplimiento de las accion planteda, de igual manera de verificó su respectiva publicación en Erudita"/>
    <n v="100"/>
    <s v="CUMPLIDA"/>
    <m/>
    <n v="100"/>
    <s v="CUMPLIDA"/>
    <m/>
    <n v="100"/>
    <x v="1"/>
    <d v="2019-01-10T00:00:00"/>
    <d v="2019-12-24T00:00:00"/>
    <s v="Subgerencia de Planeación y Administración de Proyectos"/>
  </r>
  <r>
    <n v="23"/>
    <s v="263"/>
    <x v="1"/>
    <n v="60"/>
    <x v="12"/>
    <n v="1"/>
    <s v="Hallazgo administrativo por no publicar adecuadamente los documentos del proceso de contratación en el Sistema Electrónico para la Contratación Pública  SECOP "/>
    <s v="Los documentos a cargo de los supervisores no eran oportunamente enviados al área. Por lo anterior, no eran oportunamente publicados o se remitían directamente al expediente contractual sin la debida publicación."/>
    <s v="Elaborar y socializar un comunicado semestral sobre el deber de remitir de manera oportuna y pertinente, la documentación relacionada con la ejecución de los contratos aclarando el cambio de plataforma de Secop I a Secop II."/>
    <s v="Comunicación elaborada y socializada"/>
    <s v="Comunicación elaborada y socializada / Nro. semestres período de la acción"/>
    <s v="Se evidenció que se elaboró y socializó comunicación el 26/03/2019 y 06/06/2019."/>
    <n v="67"/>
    <d v="2019-06-30T00:00:00"/>
    <s v="Mediante comunicación interna a 5 folios el día 11 de septiembre de 2019 la Gerente General y la Directora de Gestión Contractual  efectuaron la socializacion a todos los servidores públicos de las ERU de las recomendaciones a tener en cuenta para el correcto seguimiento a la gestión contractual SECOP I y SECOP II. Acción Cumplida"/>
    <n v="100"/>
    <d v="2019-09-30T00:00:00"/>
    <s v="Mediante comunicación interna a 5 folios el día 11 de septiembre de 2019 la Gerente General y la Directora de Gestión Contractual  efectuaron la socializacion a todos los servidores públicos de las ERU de las recomendaciones a tener en cuenta para el correcto seguimiento a la gestión contractual SECOP I y SECOP II. Acción Cumplida"/>
    <n v="100"/>
    <s v="CUMPLIDA"/>
    <m/>
    <n v="100"/>
    <s v="CUMPLIDA"/>
    <m/>
    <n v="100"/>
    <x v="1"/>
    <d v="2019-01-10T00:00:00"/>
    <d v="2019-12-24T00:00:00"/>
    <s v="Dirección de Gestión Contractual "/>
  </r>
  <r>
    <n v="24"/>
    <s v="263"/>
    <x v="1"/>
    <n v="60"/>
    <x v="13"/>
    <n v="1"/>
    <s v="Hallazgo administrativo, por no elaborar el análisis del sector en los contratos de prestación de servicios profesionales"/>
    <s v="El formato de estudios previos para la contratación directa - contratos de prestación de servicios, no incluía el título de análisis de sector."/>
    <s v="Incluir en el formato de estudios previos- contratación directa la importancia de realizar un análisis del sector."/>
    <s v="Formato ajustado"/>
    <s v="Formato ajustado"/>
    <s v="Se  evidenció que se ajustó formato, el cual se encuentra publicado en la ERUNET. "/>
    <n v="100"/>
    <d v="2019-06-30T00:00:00"/>
    <s v="Cumplida a Junio 30 de 2019"/>
    <n v="100"/>
    <d v="2019-09-30T00:00:00"/>
    <s v="Cumplida a Junio 30 de 2019"/>
    <n v="100"/>
    <s v="CUMPLIDA"/>
    <m/>
    <n v="100"/>
    <s v="CUMPLIDA"/>
    <m/>
    <n v="100"/>
    <x v="1"/>
    <d v="2019-01-10T00:00:00"/>
    <d v="2019-06-09T00:00:00"/>
    <s v="Dirección de Gestión Contractual "/>
  </r>
  <r>
    <n v="25"/>
    <n v="263"/>
    <x v="2"/>
    <n v="20"/>
    <x v="14"/>
    <n v="1"/>
    <s v="Hallazgo administrativo, por inconsistencias en la rendición de la cuenta frente a indicadores de gestión"/>
    <s v="No se realizó una verificación adicional de la información consignada  por el funcionario responsable de la Subgerencia de Planeación y Administración de Proyectos en el formato CB 0404 de la cuenta anual 2018, antes de su transmisión en el SIVICOF."/>
    <s v="Revisar y aprobar  a través de  visto bueno (Nombre, firma y fecha) del Subgerente de Planeación y Administración de Proyectos, de la información consignada en el formato CB 0404 de la cuenta anual, antes de ser remitido a la Oficina Asesora de Control Interno para su transmisión."/>
    <s v="Formato revisado y aprobado"/>
    <s v="Formato revisado y aprobado  "/>
    <s v="La cuenta anual, se presenta en el mes de febrero de 2020. Acción finaliza en febrero de 2020. "/>
    <n v="0"/>
    <d v="2019-06-30T00:00:00"/>
    <s v="La Acción finaliza en el año  2020"/>
    <n v="0"/>
    <d v="2019-09-30T00:00:00"/>
    <s v="La Acción finaliza en febrero de  2020, por tal razón mediante comunicación 20201200003713 de fecha 27/01/2020 indica que a la fecha no se han registrado acciones en este hallazgo."/>
    <n v="0"/>
    <s v="EN PROCESO_x000a_EN TERMINOS"/>
    <s v="La accion fue cumplida el 14 de febrero de 2020. La comunicación de la acción fue radicada el 8 de mayo de 2020 mediante comunicacion 20201200017923"/>
    <n v="100"/>
    <s v="CUMPLIDA"/>
    <m/>
    <n v="100"/>
    <x v="1"/>
    <d v="2020-01-15T00:00:00"/>
    <d v="2020-02-28T00:00:00"/>
    <s v="Subgerencia de Planeación y Administración de Proyectos"/>
  </r>
  <r>
    <n v="26"/>
    <n v="263"/>
    <x v="2"/>
    <n v="20"/>
    <x v="15"/>
    <n v="1"/>
    <s v="Hallazgo administrativo, por inconsistencias en información registrada y suministrada por la ERU"/>
    <s v="Error de digitación en el diligenciamiento del formato diseñado por la Contraloría Distrital para solicitar la información de  los contratos asociados a las metas establecidas en el proyecto de inversión No. 83."/>
    <s v="Generar un reporte mensual en el cual se relacionen los contratos suscritos y su asociación a cada una de las metas por proyecto de inversión."/>
    <s v="Número de reportes generados"/>
    <s v="Número de reportes mensuales generados "/>
    <s v="Se evidenció que se han generado tres (3) reportes."/>
    <n v="33"/>
    <d v="2019-06-30T00:00:00"/>
    <s v="Remite archivo en excel, lo cual permite evidenciar que han generado el informe respectivamente de los meses de agosto y septiembre, denominados: Seguimiento PC Metas Inversión Agosto.xls y Seguimiento PC Metas Inversión Septiembre.xls. Acumula 5 Infomes al año,"/>
    <n v="66"/>
    <d v="2019-09-30T00:00:00"/>
    <s v="Remite archivo en excel con corte  en los meses de agosto y septiembre. Asi mismo se cuenta con el archivo consolidado denominado seguimiento plan de  contratacion metas CI dic2019.xls. Acumula 6 Infomes al año."/>
    <n v="100"/>
    <s v="CUMPLIDA"/>
    <m/>
    <n v="100"/>
    <s v="CUMPLIDA"/>
    <m/>
    <n v="100"/>
    <x v="1"/>
    <d v="2019-05-10T00:00:00"/>
    <d v="2020-01-10T00:00:00"/>
    <s v="Subgerencia de Planeación y Administración de Proyectos"/>
  </r>
  <r>
    <n v="27"/>
    <n v="263"/>
    <x v="2"/>
    <n v="20"/>
    <x v="16"/>
    <n v="1"/>
    <s v="Hallazgo administrativo con presunta incidencia disciplinaria, por inconsistencias en la verificación de los requisitos de ejecución del Contrato 244 de 2018"/>
    <s v="Para la ejecución del contrato 244 de 2018 de Seguros se requirió la aprobación de la garantía, circunstancia que no se dio en el plazo establecido. "/>
    <s v="Elaborar y socializar un instructivo que permita identificar la modalidad en la que es obligatorio exigir garantías. "/>
    <s v="Instructivo elaborado y socializado"/>
    <s v="Instructivo socializado e incluido en Erunet-MIPG "/>
    <s v="Se evidenció que se elaboró el instructivo para la Aprobación de Garantías Según el Régimen de Contratación. Falta la socialización. "/>
    <n v="50"/>
    <d v="2019-06-30T00:00:00"/>
    <s v="La Dirección de Gestión Contractual evidencio la elaboración del instructivo el cual esta debidamente cargado y publicado en MIPG y socializado a  traves del correo electrónico de la Oficina de Comunicaciones del 13 de agosto de 2019. Acción Cumplida"/>
    <n v="100"/>
    <d v="2019-09-30T00:00:00"/>
    <s v="La Dirección de Gestión Contractual evidencio la elaboración del instructivo el cual esta debidamente cargado y publicado en MIPG y socializado a  traves del correo electrónico de la Oficina de Comunicaciones del 13 de agosto de 2019. Acción Cumplida"/>
    <n v="100"/>
    <s v="CUMPLIDA"/>
    <m/>
    <n v="100"/>
    <s v="CUMPLIDA"/>
    <m/>
    <n v="100"/>
    <x v="1"/>
    <d v="2019-04-25T00:00:00"/>
    <d v="2019-11-30T00:00:00"/>
    <s v="Dirección de Gestión Contractual "/>
  </r>
  <r>
    <n v="28"/>
    <n v="263"/>
    <x v="2"/>
    <n v="20"/>
    <x v="17"/>
    <n v="1"/>
    <s v="Hallazgo administrativo, por inconsistencias en la aprobación del anexo modificatorio de la garantía del Contrato 166 de 2018"/>
    <s v="Aprobación incorrecta del anexo modificatorio de una póliza en el contrato 166 de 2018."/>
    <s v="Capacitación Interna en la Dirección de Gestión Contractual sobre aprobación de garantías que permitan amparar el cumplimiento del contrato. "/>
    <s v="Capacitaciones efectuadas"/>
    <s v="Capacitaciones realizadas "/>
    <s v="Se evidenció que se realizó una capacitación el 13/06/2019 en la DGC. "/>
    <n v="50"/>
    <d v="2019-06-30T00:00:00"/>
    <s v="La Acción finaliza en abril del año 2020. Teniendo en cuenta ese término la segunda capacitación programada se realizará antes de la fecha de vencimiento de la acción. "/>
    <n v="50"/>
    <d v="2019-09-30T00:00:00"/>
    <s v="La Acción finaliza en abril del año 2020. Teniendo en cuenta ese término la segunda capacitación programada se realizará antes de la fecha de vencimiento de la acción. "/>
    <n v="50"/>
    <s v="EN PROCESO_x000a_EN TERMINOS"/>
    <s v="La accion fue cumplida el 10 de enero de 2020, mediante presentación interna y validacion con listado de asistencia"/>
    <n v="100"/>
    <s v="CUMPLIDA"/>
    <m/>
    <n v="100"/>
    <x v="1"/>
    <d v="2019-04-25T00:00:00"/>
    <d v="2020-04-24T00:00:00"/>
    <s v="Dirección de Gestión Contractual "/>
  </r>
  <r>
    <n v="29"/>
    <n v="263"/>
    <x v="2"/>
    <n v="20"/>
    <x v="18"/>
    <n v="1"/>
    <s v="Hallazgo administrativo, por no materializar la decisión de fondo respecto del recaudo por valor de $I0. 699.382, generado con ocasión de consignaciones de  noviembre y diciembre de 2016, así como de enero de 2017"/>
    <s v="Falta de acciones pertinentes para una solución de fondo en la identificación de los recursos. "/>
    <s v="Elaborar concepto que defina la situación jurídica de las promesas de compraventa suscritas con los ocupantes de los predios de mayor extensión que conforman el asentamiento informal denominado “Brisas del Tintal”"/>
    <s v="Concepto jurídico"/>
    <s v="Concepto jurídico"/>
    <s v="Se cuenta con un  concepto de una Empresa de Abogados. Pendiente  reunión con Subgerencia de Gestión Corporativa "/>
    <n v="50"/>
    <d v="2019-06-30T00:00:00"/>
    <s v="Cumplida a Junio 30 de 2019"/>
    <n v="100"/>
    <d v="2019-09-30T00:00:00"/>
    <s v="Cumplida a Junio 30 de 2019"/>
    <n v="100"/>
    <s v="CUMPLIDA"/>
    <m/>
    <n v="100"/>
    <s v="CUMPLIDA"/>
    <m/>
    <n v="100"/>
    <x v="1"/>
    <d v="2019-05-30T00:00:00"/>
    <d v="2019-09-30T00:00:00"/>
    <s v="Subgerencia Jurídica"/>
  </r>
  <r>
    <n v="30"/>
    <n v="263"/>
    <x v="2"/>
    <n v="20"/>
    <x v="18"/>
    <n v="2"/>
    <s v="Hallazgo administrativo, por no materializar la decisión de fondo respecto del recaudo por valor de $I0.699.382, generado con ocasión de consignaciones de  noviembre y diciembre de 2016, así como de enero de 2017"/>
    <s v="Falta de acciones pertinentes para una solución de fondo en la identificación de los recursos. "/>
    <s v="Elaborar un  plan de acción (incluido cronograma) para  reconocer los efectos financieros de los recursos, con base en el informe o concepto emitido por la Subgerencia Jurídica."/>
    <s v="Plan de Acción con su respectivo cronograma"/>
    <s v="Plan de acción "/>
    <s v="Actividad en proceso. Se reportó un avance. No obstante no se evidenciaron soportes."/>
    <n v="0"/>
    <d v="2019-06-30T00:00:00"/>
    <s v="Reporta PLAN DE ACCIÓN_x000a_EFECTOS FINANCIEROS DE RECURSOS_x000a_“BRISAS DEL TINTAL”, a nivel de propuesta pero no se evidencia diligenciamiento y oficialidad de la misma. Actividad en Proceso "/>
    <n v="60"/>
    <d v="2019-09-30T00:00:00"/>
    <s v="Presenta  PLAN DE ACCIÓN_x000a_EFECTOS FINANCIEROS DE RECURSOS_x000a_“BRISAS DEL TINTAL”,debidamente aprobado."/>
    <n v="100"/>
    <s v="CUMPLIDA"/>
    <m/>
    <n v="100"/>
    <s v="CUMPLIDA"/>
    <m/>
    <n v="100"/>
    <x v="1"/>
    <d v="2019-10-01T00:00:00"/>
    <d v="2019-11-30T00:00:00"/>
    <s v="Subgerencia de Gestión Corporativa "/>
  </r>
  <r>
    <n v="31"/>
    <n v="263"/>
    <x v="2"/>
    <n v="20"/>
    <x v="19"/>
    <n v="1"/>
    <s v="Hallazgo administrativo, por sobrestimación y subestimación en la depreciación acumulada de propiedades, planta y equipo y amortización de intangibles"/>
    <s v="Falta de controles en materia de depreciación acumulada de propiedades planta y equipo"/>
    <s v="Realizar ajuste en el sistema JSP7 en el módulo de inventarios una vez identificadas las diferencias encontradas en el proceso de depreciación de cada uno de los bienes."/>
    <s v="Reporte generado que reflejen los ajustes realizados"/>
    <s v="Reporte del sistema JSP7"/>
    <s v="Se evidenció que se identificaron las diferencias de cada uno de los bienes los cuales fueron agrupados por familias. Así mismo, se realizó el ajuste en el módulo de Activos Fijos del aplicativo JSP7."/>
    <n v="100"/>
    <d v="2019-06-30T00:00:00"/>
    <s v="Cumplida a Junio 30 de 2019"/>
    <n v="100"/>
    <d v="2019-09-30T00:00:00"/>
    <s v="Cumplida a Junio 30 de 2019"/>
    <n v="100"/>
    <s v="CUMPLIDA"/>
    <m/>
    <n v="100"/>
    <s v="CUMPLIDA"/>
    <m/>
    <n v="100"/>
    <x v="1"/>
    <d v="2019-04-24T00:00:00"/>
    <d v="2019-06-30T00:00:00"/>
    <s v="Subgerencia de Gestión Corporativa"/>
  </r>
  <r>
    <n v="32"/>
    <n v="263"/>
    <x v="2"/>
    <n v="20"/>
    <x v="19"/>
    <n v="2"/>
    <s v="Hallazgo administrativo, por sobrestimación y subestimación en la depreciación acumulada de propiedades, planta y equipo y amortización de intangibles"/>
    <s v="Falta de controles en materia de depreciación acumulada de propiedades planta y equipo"/>
    <s v="Solicitar al proceso contable realizar los ajustes contables por corrección de errores._x000a_"/>
    <s v="Reporte contable que refleje los ajustes  realizados"/>
    <s v="Reporte contable"/>
    <s v="Se evidenció que se realizó el ajuste contable."/>
    <n v="100"/>
    <d v="2019-06-30T00:00:00"/>
    <s v="Cumplida a Junio 30 de 2019"/>
    <n v="100"/>
    <d v="2019-09-30T00:00:00"/>
    <s v="Cumplida a Junio 30 de 2019"/>
    <n v="100"/>
    <s v="CUMPLIDA"/>
    <m/>
    <n v="100"/>
    <s v="CUMPLIDA"/>
    <m/>
    <n v="100"/>
    <x v="1"/>
    <d v="2019-04-24T00:00:00"/>
    <d v="2019-07-31T00:00:00"/>
    <s v="Subgerencia de Gestión Corporativa"/>
  </r>
  <r>
    <n v="33"/>
    <n v="263"/>
    <x v="2"/>
    <n v="20"/>
    <x v="19"/>
    <n v="3"/>
    <s v="Hallazgo administrativo, por sobrestimación y subestimación en la depreciación acumulada de propiedades, planta y equipo y amortización de intangibles"/>
    <s v="Falta de controles en materia de depreciación acumulada de propiedades planta y equipo"/>
    <s v="Elaborar un procedimiento de depreciación que incluya una conciliación mensual de la información como punto de control."/>
    <s v="Procedimiento de depreciación."/>
    <s v="Procedimiento publicado y socializado "/>
    <s v="Se evidenció que existe una versión preliminar del procedimiento. Se recomienda finalizar la acción antes del 31/08/2019. "/>
    <n v="10"/>
    <d v="2019-06-30T00:00:00"/>
    <s v="El procedimiento se encuentra disponible en MIPG, Acción Cumplida_x000a_"/>
    <n v="100"/>
    <d v="2019-09-30T00:00:00"/>
    <s v="El procedimiento se encuentra disponible en MIPG, Acción Cumplida_x000a_"/>
    <n v="100"/>
    <s v="CUMPLIDA"/>
    <m/>
    <n v="100"/>
    <s v="CUMPLIDA"/>
    <m/>
    <n v="100"/>
    <x v="1"/>
    <d v="2019-06-01T00:00:00"/>
    <d v="2019-08-31T00:00:00"/>
    <s v="Subgerencia de Gestión Corporativa_x000a__x000a_Subgerencia de Planeación y Administración de Proyectos"/>
  </r>
  <r>
    <n v="34"/>
    <n v="263"/>
    <x v="2"/>
    <n v="20"/>
    <x v="20"/>
    <n v="1"/>
    <s v="Hallazgo administrativo, por activos totalmente depreciados sobre los cuales no se realizó la valoración de su potencial de beneficios."/>
    <s v="Falta de controles en las estimaciones de las vidas útiles"/>
    <s v="Determinar la nueva vida útil y la alícuota de depreciación de los elementos que conforman el inventario de bienes de la empresa."/>
    <s v="Reporte con la nueva vida útil y la alícuota de depreciación"/>
    <s v="Reporte generado"/>
    <s v="Se evidenció reporte con la nueva vida útil y la alícuota de depreciación_x000a_"/>
    <n v="100"/>
    <d v="2019-06-30T00:00:00"/>
    <s v="Cumplida a Junio 30 de 2019"/>
    <n v="100"/>
    <d v="2019-09-30T00:00:00"/>
    <s v="Cumplida a Junio 30 de 2019"/>
    <n v="100"/>
    <s v="CUMPLIDA"/>
    <m/>
    <n v="100"/>
    <s v="CUMPLIDA"/>
    <m/>
    <n v="100"/>
    <x v="1"/>
    <d v="2019-04-24T00:00:00"/>
    <d v="2019-07-30T00:00:00"/>
    <s v="Subgerencia de Gestión Corporativa_x000a__x000a_Subgerencia de Planeación y Administración de Proyectos"/>
  </r>
  <r>
    <n v="35"/>
    <n v="263"/>
    <x v="2"/>
    <n v="20"/>
    <x v="20"/>
    <n v="2"/>
    <s v="Hallazgo administrativo, por activos totalmente depreciados sobre los cuales no se realizó la valoración de su potencial de beneficios."/>
    <s v="Falta de controles en las estimaciones de las vidas útiles"/>
    <s v="Realizar ajuste en la base de datos del modulo de activos fijos de acuerdo al exceso o defecto en el valor de la depreciación acumulada."/>
    <s v="Reporte  módulo de activos fijos "/>
    <s v="Reporte "/>
    <s v="Se evidenció que se realizó el ajuste dentro del módulo de activos fijos de cada de los bienes."/>
    <n v="100"/>
    <d v="2019-06-30T00:00:00"/>
    <s v="Cumplida a Junio 30 de 2019"/>
    <n v="100"/>
    <d v="2019-09-30T00:00:00"/>
    <s v="Cumplida a Junio 30 de 2019"/>
    <n v="100"/>
    <s v="CUMPLIDA"/>
    <m/>
    <n v="100"/>
    <s v="CUMPLIDA"/>
    <m/>
    <n v="100"/>
    <x v="1"/>
    <d v="2019-04-24T00:00:00"/>
    <d v="2019-07-30T00:00:00"/>
    <s v="Subgerencia de Gestión Corporativa"/>
  </r>
  <r>
    <n v="36"/>
    <n v="263"/>
    <x v="2"/>
    <n v="20"/>
    <x v="20"/>
    <n v="3"/>
    <s v="Hallazgo administrativo, por activos totalmente depreciados sobre los cuales no se realizó la valoración de su potencial de beneficios."/>
    <s v="Falta de controles en las estimaciones de las vidas útiles"/>
    <s v="Realizar el ajuste en el Módulo de contabilidad, atendiendo las políticas contables establecidas en la Resolución ERU 294 de 2017."/>
    <s v="Comprobante de contabilidad (Ajuste contable)"/>
    <s v="Comprobante de contabilidad"/>
    <s v="Se observó que se solicitó la realización de los ajustes contables."/>
    <n v="100"/>
    <d v="2019-06-30T00:00:00"/>
    <s v="Cumplida a Junio 30 de 2019"/>
    <n v="100"/>
    <d v="2019-09-30T00:00:00"/>
    <s v="Cumplida a Junio 30 de 2019"/>
    <n v="100"/>
    <s v="CUMPLIDA"/>
    <m/>
    <n v="100"/>
    <s v="CUMPLIDA"/>
    <m/>
    <n v="100"/>
    <x v="1"/>
    <d v="2019-04-24T00:00:00"/>
    <d v="2019-07-30T00:00:00"/>
    <s v="Subgerencia de Gestión Corporativa"/>
  </r>
  <r>
    <n v="37"/>
    <n v="263"/>
    <x v="2"/>
    <n v="20"/>
    <x v="9"/>
    <n v="1"/>
    <s v="Hallazgo administrativo, por presentar diferencias en la rendición de {a cuenta del aplicativo SIVICOF de la Contraloría de Bogotá D. C"/>
    <s v="Falta de controles en el reporte de Sivicof."/>
    <s v="Realizar ajustes de cuenta contable en la parametrización del módulo de activos fijos del sistema JSP7."/>
    <s v="Reporte generado que refleje el ajuste efectuado"/>
    <s v="Un reporte "/>
    <s v="Se evidenció que se realizó el ajuste dentro del módulo de activos fijos"/>
    <n v="100"/>
    <d v="2019-06-30T00:00:00"/>
    <s v="Cumplida a Junio 30 de 2019"/>
    <n v="100"/>
    <d v="2019-09-30T00:00:00"/>
    <s v="Cumplida a Junio 30 de 2019"/>
    <n v="100"/>
    <s v="CUMPLIDA"/>
    <m/>
    <n v="100"/>
    <s v="CUMPLIDA"/>
    <m/>
    <n v="100"/>
    <x v="1"/>
    <d v="2019-05-01T00:00:00"/>
    <d v="2019-07-31T00:00:00"/>
    <s v="Subgerencia de Gestión Corporativa"/>
  </r>
  <r>
    <n v="38"/>
    <n v="263"/>
    <x v="2"/>
    <n v="20"/>
    <x v="9"/>
    <n v="2"/>
    <s v="Hallazgo administrativo, por presentar diferencias en la rendición de {a cuenta del aplicativo SIVICOF de la Contraloría de Bogotá D. C"/>
    <s v="Falta de controles en el reporte de Sivicof."/>
    <s v="Actualizar el procedimiento &quot;PD-59 Administración de Inventarios V2&quot;, que incluya un punto de control relacionado con una  conciliación de la información que es objeto de reportes."/>
    <s v="Procedimiento &quot;PD-59 Administración de Inventarios V2&quot; actualizado."/>
    <s v="Procedimiento actualizado, socializado y publicado "/>
    <s v="Actividad en proceso. Se reportó un avance. No obstante no se evidenciaron soportes. Se recomienda finalizar la acción antes del 31/08/2019. "/>
    <n v="0"/>
    <d v="2019-06-30T00:00:00"/>
    <s v="Se encuentra publicado en la ERUNET el Procedimiento de Administración de Inventarios  PD-59 Administración de Inventarios V3 del 30-Agosto-2019 el cual incluye punto de control de conciliación de la información. _x000a__x000a_http://10.115.245.74/mipg/gestion-de-servicios-logisticos_x000a__x000a_Se anexa procedimiento. Acción Cumplida_x000a__x000a_ _x000a_"/>
    <n v="100"/>
    <d v="2019-09-30T00:00:00"/>
    <s v="Se encuentra publicado en la ERUNET el Procedimiento de Administración de Inventarios  PD-59 Administración de Inventarios V3 del 30-Agosto-2019 el cual incluye punto de control de conciliación de la información. _x000a__x000a_http://10.115.245.74/mipg/gestion-de-servicios-logisticos_x000a__x000a_Se anexa procedimiento. Acción Cumplida_x000a__x000a_ _x000a_"/>
    <n v="100"/>
    <s v="CUMPLIDA"/>
    <m/>
    <n v="100"/>
    <s v="CUMPLIDA"/>
    <m/>
    <n v="100"/>
    <x v="1"/>
    <d v="2019-07-01T00:00:00"/>
    <d v="2019-08-31T00:00:00"/>
    <s v="Subgerencia de Gestión Corporativa_x000a__x000a_Subgerencia de Planeación y Administración de Proyectos"/>
  </r>
  <r>
    <n v="39"/>
    <n v="263"/>
    <x v="2"/>
    <n v="20"/>
    <x v="8"/>
    <n v="1"/>
    <s v="Hallazgo administrativo, por diferencia de criterio al aplicar la política de deterioro de una cuenta por cobrar por parte de la ERU."/>
    <s v="Debilidades en el cálculo de deterioro de cartera._x000a_Falta de lineamientos o procedimientos a seguir."/>
    <s v="Realizar una reunión trimestral que de cuenta de las gestiones para identificación del deterioro en los casos de FFDS y Consorcio Urbanizar 2009."/>
    <s v="Actas de Reunión "/>
    <s v="Actas elaboradas  y suscritas"/>
    <s v="Se evidenció una reunión trimestral realizada el 16/05/2019."/>
    <n v="25"/>
    <d v="2019-06-30T00:00:00"/>
    <s v="Se realizaron reuniones periodicas entre la Subgerencia Juridica y Gestión Corporativa  mostrando la gestión adelantada para el cálculo del deterioro contable del FFDS y Consorcio Urbanizar  los dias 16 de Mayo,  30  de junio de 2019  y  30 de septiembre de 2019, con análisis de información correspondiente al primer,  segundo y tercer trimestre de 2019, sobre el cálculo del deterioro contable._x000a__x000a_Actividad en proceso"/>
    <n v="75"/>
    <d v="2019-09-30T00:00:00"/>
    <s v="Se realizaron reuniones periodicas entre la Subgerencia Juridica y Gestión Corporativa  mostrando la gestión adelantada para el cálculo del deterioro contable del FFDS y Consorcio Urbanizar  los dias 16 de Mayo,  30  de junio de 2019  y  30 de septiembre de 2019, con análisis de información correspondiente al primer,  segundo, tercer y cuarto de 2019, sobre el cálculo del deterioro contable. Acción Cumplida_x000a_"/>
    <n v="100"/>
    <s v="CUMPLIDA"/>
    <m/>
    <n v="100"/>
    <s v="CUMPLIDA"/>
    <m/>
    <n v="100"/>
    <x v="1"/>
    <d v="2019-05-01T00:00:00"/>
    <d v="2019-12-31T00:00:00"/>
    <s v="Subgerencia de Gestión Corporativa"/>
  </r>
  <r>
    <n v="40"/>
    <n v="263"/>
    <x v="2"/>
    <n v="20"/>
    <x v="8"/>
    <n v="2"/>
    <s v="Hallazgo administrativo, por diferencia de criterio al aplicar la política de deterioro de una cuenta por cobrar por parte de la ERU."/>
    <s v="Debilidades en el cálculo de deterioro de cartera._x000a_Falta de lineamientos o procedimientos a seguir."/>
    <s v="Elaborar y socializar una Guía para evaluación del deterioro de cartera, que incluya puntos de control de validación o verificación de lo establecido en la guía."/>
    <s v="Guía de evaluación de deterioro de cartera socializada"/>
    <s v="Guía publicada en Erunet/MIPG"/>
    <s v="Actividad en proceso para el 30/07/2019. Se reportó un avance y se evidenció una versión preliminar  de la Guía para deterioro de cartera "/>
    <n v="30"/>
    <d v="2019-06-30T00:00:00"/>
    <s v="Guía fue elaborada y publicada. Accion Cumplida"/>
    <n v="100"/>
    <d v="2019-09-30T00:00:00"/>
    <s v="Guía fue elaborada y publicada. Accion Cumplida"/>
    <n v="100"/>
    <s v="CUMPLIDA"/>
    <m/>
    <n v="100"/>
    <s v="CUMPLIDA"/>
    <m/>
    <n v="100"/>
    <x v="1"/>
    <d v="2019-05-01T00:00:00"/>
    <d v="2019-07-30T00:00:00"/>
    <s v="Subgerencia de Gestión Corporativa"/>
  </r>
  <r>
    <n v="41"/>
    <n v="263"/>
    <x v="2"/>
    <n v="20"/>
    <x v="21"/>
    <n v="1"/>
    <s v="Hallazgo administrativo con presunta incidencia disciplinaria, por irregularidades en la terminación anticipada del Contrato de Prestación de Servicios de Apoyo a la Gestión No. 292 de 2017 y la inmediata suscripción del Contrato 198 de 2018, con el mismo contratista_x000a_"/>
    <s v="Debilidades en la planeación de las necesidades de contratación de la SGC "/>
    <s v="Elaborar y socializar una circular con lineamientos para identificación de la planeación en la contratación.  "/>
    <s v="Circular suscrita y enviada  "/>
    <s v="Circular suscrita y enviada  "/>
    <s v="Se evidenció que se realizaron y socializaron  tres (3) comunicaciones los días 22/05/2019,  16/05/2019 y 15/07/2019"/>
    <n v="100"/>
    <d v="2019-06-30T00:00:00"/>
    <s v="Cumplida a Junio 30 de 2019"/>
    <n v="100"/>
    <d v="2019-09-30T00:00:00"/>
    <s v="Cumplida a Junio 30 de 2019"/>
    <n v="100"/>
    <s v="CUMPLIDA"/>
    <m/>
    <n v="100"/>
    <s v="CUMPLIDA"/>
    <m/>
    <n v="100"/>
    <x v="1"/>
    <d v="2019-05-01T00:00:00"/>
    <d v="2019-08-30T00:00:00"/>
    <s v="Dirección de Gestión Contractual "/>
  </r>
  <r>
    <n v="42"/>
    <n v="263"/>
    <x v="2"/>
    <n v="20"/>
    <x v="21"/>
    <n v="2"/>
    <s v="Hallazgo administrativo con presunta incidencia disciplinaria, por irregularidades en la terminación anticipada del Contrato de Prestación de Servicios de Apoyo a la Gestión No. 292 de 2017 y la inmediata suscripción del Contrato 198 de 2018, con el mismo contratista_x000a_"/>
    <s v="Debilidades en la planeación de las necesidades de contratación de la SGC "/>
    <s v="Actualizar el formato de &quot;Solicitud de modificación contractual&quot; en lo relacionado con la forma &quot;terminación anticipada&quot;, indicando que casillas se deben diligenciar en este caso. "/>
    <s v="Formato actualizado, socializado y publicado en la Erunet-MIPG"/>
    <s v="Formato actualizado, socializado y publicado en la Erunet-MIPG"/>
    <s v="Se evidenció que se elaboró y público el formato de Solicitud de modificación contractual"/>
    <n v="67"/>
    <d v="2019-06-30T00:00:00"/>
    <s v="Formato publicado y Disponible en la ERUNET"/>
    <n v="100"/>
    <d v="2019-09-30T00:00:00"/>
    <s v="Formato publicado y Disponible en la ERUNET"/>
    <n v="100"/>
    <s v="CUMPLIDA"/>
    <m/>
    <n v="100"/>
    <s v="CUMPLIDA"/>
    <m/>
    <n v="100"/>
    <x v="1"/>
    <d v="2019-05-01T00:00:00"/>
    <d v="2019-08-30T00:00:00"/>
    <s v="Subgerencia de Gestión Corporativa_x000a__x000a_Dirección de Gestión Contractual"/>
  </r>
  <r>
    <n v="43"/>
    <n v="263"/>
    <x v="2"/>
    <n v="20"/>
    <x v="22"/>
    <n v="1"/>
    <s v="Hallazgo administrativo, por no haber finalizado las obras establecidas en el marco del Contrato de Fiducia Mercantil CDJ-075-2013 y en la respectiva licencia de construcción."/>
    <s v="Debilidades en la aplicación de los procedimientos de supervisión de los contratos."/>
    <s v="Realizar una capacitación dirigida a los funcionarios y contratistas de la Subgerencia de Desarrollo de Proyectos y Gerentes de Proyectos - Subgerencia de Planeación y Administración de Proyectos con el fin de garantizar la aplicación del procedimiento PD-DP-SICO-02 &quot;Procedimiento Supervisión e Interventoría de Contratos de Obra&quot;.  "/>
    <s v="Capacitación Procedimiento PD-DP-SICO-02"/>
    <s v="Capacitaciones efectuadas  "/>
    <s v="Se realizaron reuniones en abril y mayo para la actualización del procedimiento. Cuando se encuentre actualizado y publicado, se efectuará la respectiva capacitación.  La acción se vence el 30/08/2019."/>
    <n v="0"/>
    <d v="2019-06-30T00:00:00"/>
    <s v="El procedimiento de Supervisión e Interventoría de Contratos de Obra fue actualizado, se encuentra en la ultima fase de validación y firma po rparte de los responsables. En cuanto a la capacitación se encuentran en la fase de programación de la capacitación."/>
    <n v="50"/>
    <d v="2019-09-30T00:00:00"/>
    <s v="El procedimiento PD-67 denominado supervisión e Interventoría de Contratos de Obra se encuentra aprobado y publicado en  ERUNET-MIPG el 26 de diciembre de 2019. Se evidenció de igual manera que el 27/01/2020 se realizó la  Capacitación del Procedimiento.  _x000a_"/>
    <n v="100"/>
    <s v="CUMPLIDA"/>
    <m/>
    <n v="100"/>
    <s v="CUMPLIDA"/>
    <m/>
    <n v="100"/>
    <x v="1"/>
    <d v="2019-06-04T00:00:00"/>
    <d v="2019-08-30T00:00:00"/>
    <s v="Subgerencia de Desarrollo de Proyectos_x000a__x000a_Subgerencia de Planeación y Administración de Proyectos"/>
  </r>
  <r>
    <n v="44"/>
    <n v="263"/>
    <x v="2"/>
    <n v="20"/>
    <x v="23"/>
    <n v="1"/>
    <s v="Hallazgo administrativo, por no establecer puntos de control para el análisis, seguimiento y evaluación de reconocimiento del componente económico del Plan de Gestión Social y de la atención de la población vulnerable."/>
    <s v="Por la desactualización y falta de socialización del procedimiento"/>
    <s v="Actualizar y socializar el procedimiento Gestión Social en el territorio de los reconocimientos económicos del Plan de Gestión Social. "/>
    <s v="Procedimiento actualizado y socializado"/>
    <s v="Procedimiento actualizado y socializado"/>
    <s v="Actividad en proceso. No se reportó avance ni soportes."/>
    <n v="0"/>
    <d v="2019-06-30T00:00:00"/>
    <s v="La Oficina de gestión Social informa que se encuentran terminando la elaboración de la  Guía de Gestión Social que incluye el componente de reconocimientos  economicos,  y se estandarizaron los Formatos F - 34, F - 35, F-37, F-38; que se encuentran publicados en la ERUNET, que hacen parte del proceso de Gestión Social y Predial. No adjunta evidencias."/>
    <n v="0"/>
    <d v="2019-09-30T00:00:00"/>
    <s v="La Oficina de gestión Social informa que se encuentran terminando la elaboración de la  Guía de Gestión Social que incluye el componente de reconocimientos  economicos,  y se estandarizaron los Formatos F - 34, F - 35, F-37, F-38; que se encuentran publicados en la ERUNET, que hacen parte del proceso de Gestión Social y Predial.  "/>
    <n v="100"/>
    <s v="CUMPLIDA"/>
    <m/>
    <n v="100"/>
    <s v="CUMPLIDA"/>
    <m/>
    <n v="100"/>
    <x v="1"/>
    <d v="2019-06-01T00:00:00"/>
    <d v="2019-10-30T00:00:00"/>
    <s v="Oficina de Gestión Social_x000a__x000a_Subgerencia de Planeación y Administración de Proyectos"/>
  </r>
  <r>
    <n v="45"/>
    <n v="263"/>
    <x v="2"/>
    <n v="20"/>
    <x v="24"/>
    <n v="1"/>
    <s v="Hallazgo administrativo, por deficiencia en la configuración y diligenciamiento de la documentación y formatos establecidos por la Oficina de Gestión Social."/>
    <s v="Debilidad en la capacitación del personal que levanta información en campo"/>
    <s v="Elaborar y socializar un instructivo para el diligenciamiento de los formatos para el levantamiento de la información de campo."/>
    <s v="Instructivo elaborado y socializado"/>
    <s v="Instructivo elaborado y socializado"/>
    <s v="Actividad en proceso. No se reportó avance ni soportes."/>
    <n v="0"/>
    <d v="2019-06-30T00:00:00"/>
    <s v="Los formatos fueron socializados y actualmente se estan  implementando por parte del equipo de gestión social. Remite 4 Formatos"/>
    <n v="100"/>
    <d v="2019-09-30T00:00:00"/>
    <s v="Los formatos fueron socializados y actualmente se estan  implementando por parte del equipo de gestión social. Remite 4 Formatos"/>
    <n v="100"/>
    <s v="CUMPLIDA"/>
    <m/>
    <n v="100"/>
    <s v="CUMPLIDA"/>
    <m/>
    <n v="100"/>
    <x v="1"/>
    <d v="2019-06-01T00:00:00"/>
    <d v="2019-10-30T00:00:00"/>
    <s v="Oficina de Gestión Social "/>
  </r>
  <r>
    <n v="46"/>
    <n v="263"/>
    <x v="2"/>
    <n v="20"/>
    <x v="24"/>
    <n v="2"/>
    <s v="Hallazgo administrativo, por deficiencia en la configuración y diligenciamiento de la documentación y formatos establecidos por la Oficina de Gestión Social."/>
    <s v="Debilidad en la capacitación del personal que levanta información en campo"/>
    <s v="Realizar capacitación al personal para el diligenciamiento de formatos para el levantamiento de la información de campo"/>
    <s v="Capacitaciones efectuadas"/>
    <s v="Capacitaciones realizadas"/>
    <s v="Actividad en proceso. No se reportó avance ni soportes."/>
    <n v="0"/>
    <d v="2019-06-30T00:00:00"/>
    <s v="Se realizo la socialización para la  implementación por parte del equipo de gestión social de los formatos, evidencia correo electrónico del 13 de agosto de 2019 originado por la Oficina de Gestión Social "/>
    <n v="100"/>
    <d v="2019-09-30T00:00:00"/>
    <s v="Se realizo la socialización para la  implementación por parte del equipo de gestión social de los formatos, evidencia correo electrónico del 13 de agosto de 2019 originado por la Oficina de Gestión Social "/>
    <n v="100"/>
    <s v="CUMPLIDA"/>
    <m/>
    <n v="100"/>
    <s v="CUMPLIDA"/>
    <m/>
    <n v="100"/>
    <x v="1"/>
    <d v="2019-06-01T00:00:00"/>
    <d v="2019-10-30T00:00:00"/>
    <s v="Oficina de Gestión Social "/>
  </r>
  <r>
    <n v="47"/>
    <n v="263"/>
    <x v="2"/>
    <n v="20"/>
    <x v="25"/>
    <n v="1"/>
    <s v="Hallazgo administrativo, por no contar con el documento de cronograma y costos en los planes de gestión social."/>
    <s v="Ausencia de un cronograma y un plan de costos para la implementación del Plan de Gestión Social"/>
    <s v="Elaborar el cronograma de ejecución del Plan de Gestión Social "/>
    <s v="Cronograma elaborado"/>
    <s v="Cronograma elaborado"/>
    <s v="Actividad en proceso. No se reportó avance ni soportes."/>
    <n v="0"/>
    <d v="2019-06-30T00:00:00"/>
    <s v="Se elaboró y se está ejecutando el cronograma para la implementación del plan de gestión del proyecto en ejecución San Bernardo Tercer Milenio. Comparte un excel que contiene la planeación de actividades proyecto San Bernardo Enero 2018 - Junio 2020, incluye un actividad que termina en junio de 2020, se requiere por parte de la dependencia enviar soportes"/>
    <n v="100"/>
    <d v="2019-09-30T00:00:00"/>
    <s v="Se elaboró y se está ejecutando el cronograma para la implementación del plan de gestión del proyecto en ejecución San Bernardo Tercer Milenio. Comparte un excel que contiene la planeación de actividades proyecto San Bernardo Enero 2018 - Junio 2020, incluye un actividad que termina en junio de 2020, se requiere por parte de la dependencia enviar soportes"/>
    <n v="100"/>
    <s v="CUMPLIDA"/>
    <m/>
    <n v="100"/>
    <s v="CUMPLIDA"/>
    <m/>
    <n v="100"/>
    <x v="1"/>
    <d v="2019-06-01T00:00:00"/>
    <d v="2019-10-30T00:00:00"/>
    <s v="Oficina de Gestión Social "/>
  </r>
  <r>
    <n v="48"/>
    <n v="263"/>
    <x v="2"/>
    <n v="20"/>
    <x v="25"/>
    <n v="2"/>
    <s v="Hallazgo administrativo, por no contar con el documento de cronograma y costos en los planes de gestión social."/>
    <s v="Ausencia de un cronograma y un plan de costos para la implementación del Plan de Gestión Social"/>
    <s v="Elaborar el plan de costos del Plan de Gestión Social "/>
    <s v="Plan de costos elaborado"/>
    <s v="Plan de costos elaborado"/>
    <s v="Actividad en proceso. No se reportó avance ni soportes."/>
    <n v="0"/>
    <d v="2019-06-30T00:00:00"/>
    <s v="El plan de costos corresponde a la proyección de las compensaciones económicas, que de acuerdo al Decreto 329/06 se le deben reconocer a las unidades sociales que ocupan los predios objeto de adquisición, en los proyectos que actualmente ejecuta la Empresa el cual se encuentra debidamente calculado y en ejecución, para los proyectos Voto Nacional y San Bernardo."/>
    <n v="100"/>
    <d v="2019-09-30T00:00:00"/>
    <s v="El plan de costos corresponde a la proyección de las compensaciones económicas, que de acuerdo al Decreto 329/06 se le deben reconocer a las unidades sociales que ocupan los predios objeto de adquisición, en los proyectos que actualmente ejecuta la Empresa el cual se encuentra debidamente calculado y en ejecución, para los proyectos Voto Nacional y San Bernardo."/>
    <n v="100"/>
    <s v="CUMPLIDA"/>
    <m/>
    <n v="100"/>
    <s v="CUMPLIDA"/>
    <m/>
    <n v="100"/>
    <x v="1"/>
    <d v="2019-06-01T00:00:00"/>
    <d v="2019-10-30T00:00:00"/>
    <s v="Oficina de Gestión Social "/>
  </r>
  <r>
    <n v="49"/>
    <n v="263"/>
    <x v="2"/>
    <n v="29"/>
    <x v="26"/>
    <n v="1"/>
    <s v="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925,oo). Esta situación se deriva de una gestión fiscal antieconómica, ineficaz, ineficiente e inoportuna, de conformidad con lo dispuesto en los artículos 3 y 6 de la Ley 610 de 2000."/>
    <s v="El contrato suscrito no contemplaba la opción de liquidación "/>
    <s v="Instruir a las fiduciarias para que en los informes mensuales de los patrimonios autónomos que administran se incluya el estado y gestión de las cuentas por cobrar pendientes de legalizar."/>
    <s v="Instrucciones Fiduciarias"/>
    <s v="Instrucciones Fiduciarias remitidas / Fiduciarias existentes"/>
    <s v="N.A."/>
    <s v="N.A."/>
    <s v="N.A."/>
    <s v="N.A."/>
    <s v="N.A."/>
    <s v="N.A."/>
    <s v="N.A."/>
    <s v="N.A."/>
    <s v="EN PROCESO_x000a_EN TERMINOS"/>
    <s v="Sin reporte de avance"/>
    <s v="N.A."/>
    <s v="EN PROCESO_x000a__x000a_EN TERMINOS"/>
    <s v="Mediante Junta de Fideicomisos para Alianza Fiduciaria y Comités fiduciarios para el caso de Fiduciaria Colpatria, como consta en actas, se instruyó a las Fiduciarias a incluir dentro de sus informes mensuales el estado y gestión de las cuentas por cobrar pendientes de legalizar. Esta solicitud se realizó en las primeras reuniones convocadas para la vigencia 2020._x000a__x000a_No se han reportado soportes de avance por parte de las Fiduciarias."/>
    <n v="0"/>
    <x v="0"/>
    <d v="2019-11-19T00:00:00"/>
    <d v="2020-05-18T00:00:00"/>
    <s v="Subgerencia de Gestion Inmobiliaria"/>
  </r>
  <r>
    <n v="50"/>
    <n v="263"/>
    <x v="2"/>
    <n v="29"/>
    <x v="26"/>
    <n v="2"/>
    <s v="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1.925,oo). Esta situación se deriva de una gestión fiscal antieconómica, ineficaz, ineficiente e inoportuna, de conformidad con lo dispuesto en los artículos 3 y 6 de la Ley 610 de 2000."/>
    <s v="El contrato suscrito no contemplaba la opción de liquidación "/>
    <s v="Incluir en el formato de cierre financiero y liquidación de contratos, una casilla en la que se certifique que previo a la liquidación que se verificó el estado de cuentas por cobrar pendientes de legalizar."/>
    <s v="Formato Cierre Financiero"/>
    <s v="Formato de Cierre Financiero y Liquidación de Contratos actualizado"/>
    <s v="N.A."/>
    <s v="N.A."/>
    <s v="N.A."/>
    <s v="N.A."/>
    <s v="N.A."/>
    <s v="N.A."/>
    <s v="N.A."/>
    <s v="N.A."/>
    <s v="EN PROCESO_x000a_EN TERMINOS"/>
    <s v="Se incluye en el formato de liquidacion de contratos una casilla con una nota que certifica que se verificó el estado de cuentas por cobrar pendientes por legalizar, la cual puede ser consultado en MIPG"/>
    <n v="100"/>
    <s v="CUMPLIDA"/>
    <m/>
    <n v="100"/>
    <x v="1"/>
    <d v="2019-11-19T00:00:00"/>
    <d v="2020-05-18T00:00:00"/>
    <s v="Dirección de Gestión Contractual "/>
  </r>
  <r>
    <n v="51"/>
    <n v="263"/>
    <x v="2"/>
    <n v="29"/>
    <x v="26"/>
    <n v="3"/>
    <s v="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1.925,oo). Esta situación se deriva de una gestión fiscal antieconómica, ineficaz, ineficiente e inoportuna, de conformidad con lo dispuesto en los artículos 3 y 6 de la Ley 610 de 2000."/>
    <s v="El contrato suscrito no contemplaba la opción de liquidación "/>
    <s v="Incluir en la clausula de liquidación de los contratos de derecho privado, el procedimiento y la autorización por parte del contratista para que el contratante pueda liquidar unilateralmente. "/>
    <s v="Minuta Contratos de Derecho Privado"/>
    <s v="Contratos de derecho privado con nueva clausula de liquidación incluida / contratos de derecho privado suscritos  "/>
    <s v="N.A."/>
    <s v="N.A."/>
    <s v="N.A."/>
    <s v="N.A."/>
    <s v="N.A."/>
    <s v="N.A."/>
    <s v="N.A."/>
    <s v="N.A."/>
    <s v="EN PROCESO_x000a_EN TERMINOS"/>
    <s v="Durante el plazo establecido para la ejecucion de la accion se han suscrito tres (3) contratos de regimen especial, en los cuales se ha incluido en la clausula de liquidacion lo relacionado con el procedimiento y la liquidacion unilateral. Se adjuntan soportes de los contratos 044-2020, 045-2020 y 048-2020"/>
    <n v="100"/>
    <s v="CUMPLIDA"/>
    <m/>
    <n v="100"/>
    <x v="1"/>
    <d v="2019-11-19T00:00:00"/>
    <d v="2020-05-18T00:00:00"/>
    <s v="Subgerencia de Gestion Inmobiliaria_x000a__x000a_Direccion de Gestion Contractual"/>
  </r>
  <r>
    <n v="52"/>
    <n v="263"/>
    <x v="2"/>
    <n v="29"/>
    <x v="27"/>
    <n v="1"/>
    <s v="Hallazgo administrativo por la enajenación de un predio de Metrovivienda a título gratuito, habiéndose pactado una venta onerosa en el Marco del Convenio 100 de 2012, en favor de la Organización Popular - OPV 25 de Noviembre como sujeto de derecho privado y no a un proyecto de vivienda, como quedó estipulado en el mismo convenio."/>
    <s v="El convenio 100 de 2012 se ejecutó sin ajustar el texto de la obligación 6.3.1 Transferir al proyecto y a título oneroso el lote de terreno denominado Mz 52..., en consonancia con la normatividad que efectivamente se aplicó a la entrada en vigencia de la ley 1537 de 2012 y demás normas que la desarrollan.  "/>
    <s v="Realizar la revisión jurídica de verificación del cumplimiento de la normatividad vigente en materia de subsidios de vivienda de los convenios vigentes suscritos con la Secretaría Distrital de Hábitat (convenios 206, 268 y 407) y si hay lugar a ello,  hacer los ajustes pertinentes."/>
    <s v="Convenios revisados "/>
    <s v="Número de convenios revisados para verificación y actualización normativa /Número de convenios vigentes suscritos con la Secretaría Distrital de Hábitat   "/>
    <s v="N.A."/>
    <s v="N.A."/>
    <s v="N.A."/>
    <s v="N.A."/>
    <s v="N.A."/>
    <s v="N.A."/>
    <s v="Se adelantó la revisión y verificación normativa del Convenio 206 de 2014, encontrando que normativamente se encuentra ajustado a la reglamentación vigente a partir de la expedición de la Ley 1537 de 2012 y sus decretos reglamentarios, en materia de subsidios de vivienda. _x000a_Se revisó adicionalmente el contrato fiduciario de IDIPRON USME II, asi mismo se generó observaciones mediante informes remitidos a la Gerencia General mediante radicados Nos: 20196000041723 de 04/12/2019 y 20206000003573 de 27/01/2020._x000a_"/>
    <n v="20"/>
    <s v="EN PROCESO_x000a_EN TERMINOS"/>
    <s v="Los convenios 407 de 2013 y, 206 y 268 de 2014, se ajustan en materia de subsidios a lo dispuesto en el Decreto Distrital 539 de 2012, no siendo necesaria su actualización normativa, en el sentido de que se encuentran amparados por el régimen de transición dictado por el Decreto Distrital 623 de 2016, y pueden dar aplicación a la prerrogativa de realizar la indexación del valor total de los subsidios hasta el año de terminación de las viviendas, independientemente de la modalidad de desembolso de los recursos del subsidio, previo cumplimiento de las condiciones que defina la Secretaría Distrital del Hábitat mediante reglamento y de acuerdo con la disponibilidad de recursos de la entidad._x000a__x000a_En otras palabras, los aportes realizados con destino a los subsidios de vivienda en especie podrían ser actualizados o ser traídos a un valor presente, para no imponer a los beneficiarios la carga de la pérdida del poder adquisitivo de los subsidios expresados en salarios mínimos legales de la entrega efectiva del mismo._x000a__x000a_La accion fue cumplida el 30 de abril de 2020"/>
    <n v="100"/>
    <s v="CUMPLIDA"/>
    <m/>
    <n v="100"/>
    <x v="1"/>
    <d v="2019-11-19T00:00:00"/>
    <d v="2020-05-18T00:00:00"/>
    <s v="Gerencia de Vivienda_x000a__x000a_Subgerencia Juridica"/>
  </r>
  <r>
    <n v="53"/>
    <n v="263"/>
    <x v="3"/>
    <n v="501"/>
    <x v="28"/>
    <n v="1"/>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Realizar la verificación de los requisitos para la suscripción de convenios, conforme a los manuales de contratación vigentes"/>
    <s v="Convenios suscritos "/>
    <s v="Número de convenios verificados/Número de convenios suscritos"/>
    <s v="N.A."/>
    <s v="N.A."/>
    <s v="N.A."/>
    <s v="N.A."/>
    <s v="N.A."/>
    <s v="N.A."/>
    <s v="N.A."/>
    <s v="N.A."/>
    <s v="EN PROCESO_x000a_EN TERMINOS"/>
    <s v="Sin reporte de avance"/>
    <s v="N.A."/>
    <s v="EN PROCESO_x000a__x000a_EN TERMINOS"/>
    <s v="Mediante correo electrónico de fecha 1 de agosto de 2020, la Dirección de Gestión Contractual informa que:_x000a__x000a_1. Realizará mesas de trabajo con las áreas técnicas de la Empresa previa a la suscripción de los convenios con el fin de verificar el cumplimiento del principio de planeación._x000a_ _x000a_2. Diligenciará la Matriz de Seguimiento a Trámites Contractuales para verificar el cumplimiento de los requisitos previo a la suscripción de convenios."/>
    <s v="N.A."/>
    <x v="2"/>
    <d v="2020-01-31T00:00:00"/>
    <d v="2021-01-31T00:00:00"/>
    <s v="Dirección de Gestión Contractual "/>
  </r>
  <r>
    <n v="54"/>
    <n v="263"/>
    <x v="3"/>
    <n v="501"/>
    <x v="28"/>
    <n v="2"/>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Soportar los proyectos para aprobación con las fichas de viabilidad técnica, financiera, jurídica y social pertinente debidamente avalados."/>
    <s v="Fichas de viabilidad "/>
    <s v="Número de proyectos postulados/ Número de proyectos aprobados"/>
    <s v="N.A."/>
    <s v="N.A."/>
    <s v="N.A."/>
    <s v="N.A."/>
    <s v="N.A."/>
    <s v="N.A."/>
    <s v="N.A."/>
    <s v="N.A."/>
    <s v="EN PROCESO_x000a_EN TERMINOS"/>
    <s v="Sin reporte de avance"/>
    <s v="N.A."/>
    <s v="EN PROCESO_x000a__x000a_EN TERMINOS"/>
    <s v="Con radicado 20201200029173 de fecha 3 de agosto de 2020, La Subgerencia de Planeación y Administración de Proyectos informa lo siguiente:_x000a_1. Se revisaron los documentos existentes dentro del Sistema Integrado de Gestión relacionados con la aprobación de la viabilidad técnica, financiera, jurídica y social de los proyectos misionales de la empresa._x000a__x000a_2. Se identificó que el formato al que hace relación la acción es el FT-40 Informe de Viabilidad Técnica, Jurídica, Financiera y Social vinculado al proceso del SIG “Formulación de Proyectos” (Prefactibilidad)._x000a__x000a_3.Teniendo en cuenta el bajo uso del formato y el nuevo plan de desarrollo 2020-2024, la _x000a_Subgerencia de Planeación y Administración de Proyectos, presentó el tema al Comité Directivo para determinar la pertinencia del formato dentro de la acción propuesta por los responsables del área en su momento, concluyendo que:_x000a_a. Los hallazgos de la contraloría para los cuales se propuso el referido formato (3.2.1 de 2018 y 3.1.1 de 2020), correspondieron a predios con declaratoria de desarrollo prioritario que luego resultaron inviables para desarrollar este tipo de vivienda._x000a_b. Un proyecto en etapa de formulación (prefactibilidad) consiste precisamente en poder determinar esa factibilidad, por lo que la aplicación del formato en esta etapa no arroja mayor utilidad._x000a_c. En proyectos de inversión predial (comprar un predio y determinar si se puede desarrollar) resultaría de mayor aplicación._x000a_d. Resulta preciso analizar la pertinencia del formato actual y/o ajustar el contenido y el tipo de proyectos a los cuales resulte aplicable, así como considerar el alcance de la acción propuesta._x000a__x000a_Teniendo en cuenta lo anterior, la Subgerencia de Planeación y Administración de Proyectos, iniciará el procedimiento establecido para la modificación de la acción propuesta dentro de los términos de ley."/>
    <s v="N.A."/>
    <x v="2"/>
    <d v="2020-01-31T00:00:00"/>
    <d v="2021-01-31T00:00:00"/>
    <s v="Subgerencia de Planeación y Administración de Proyectos"/>
  </r>
  <r>
    <n v="55"/>
    <n v="263"/>
    <x v="3"/>
    <n v="501"/>
    <x v="28"/>
    <n v="3"/>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Ejecutar mesas de trabajo, reuniones y/o comités fiduciarios, para buscar posibles soluciones que propendan por la reactivación del contrato. "/>
    <s v="Acciones para reactivación de contrato "/>
    <s v="Número de acciones cumplidas / Número de acciones propuestas. "/>
    <s v="N.A."/>
    <s v="N.A."/>
    <s v="N.A."/>
    <s v="N.A."/>
    <s v="N.A."/>
    <s v="N.A."/>
    <s v="N.A."/>
    <s v="N.A."/>
    <s v="EN PROCESO_x000a_EN TERMINOS"/>
    <s v="Sin reporte de avance"/>
    <s v="N.A."/>
    <s v="EN PROCESO_x000a__x000a_EN TERMINOS"/>
    <s v="Con radicado 20206000027773 de fecha 21 de julio de 2020, la Gerencia de Vivienda informa lo siguiente:_x000a_1. Mediante radicado número 20204200027492 de fecha 22 de mayo de 2020, la Corporación Gestión &amp; Desarrollo, actuando en calidad de Fideicomitente Constructor dentro del Patrimonio Autónomo Subordinado IDIPRON Usme 2, envió respuesta a comunicación remitida vía correo electrónico el 30 de abril de 2020 por parte de la Gerencia de Vivienda, por medio de la cual presenta una modelación del proyecto inmobiliario. Anexo 1._x000a__x000a_2. En atención a la comunicación recibida, la Gerencia de Vivienda expidió los memorandos 2020600002727300001 y 2020600002728300001 de 15 de julio de 2020, dirigidos a la Subgerencia de Desarrollo de Proyectos y a la Gerencia de Estructuración de Proyectos, respectivamente, con el fin de obtener la revisión, análisis y concepto en relación con los aspectos técnicos y de estructuración del negocio planteados en la propuesta presentada por el Fideicomitente Constructor. Anexo 2 y Anexo 3._x000a__x000a_3. Mediante memorando 20206000027733 de 21 de julio de 2020, se solicitó a la Oficina de Control Interno tramitar una solicitud de aclaración del Informe de Gestión presentado por Diana Carolina Quintero Joaquí, en relación con la gestión a cargo de la Gerencia de Vivienda en el período comprendido entre el 14 de noviembre de 2019 y el 06 de julio de 2020, y específicamente en lo relacionado con el estado del proceso de selección para la definición del quinto miembro del Comité Fiduciario. Anexo 4 y Anexo 5._x000a__x000a_4. El 17 de julio de 2020 se inició la revisión del trámite para la contratación de un Interventor quien, de acuerdo con lo pactado en el contrato, sería el encargado de adelantar las gestiones técnicas, jurídicas, administrativas y financieras del proyecto inmobiliario, y que en consecuencia debería emitir concepto acerca del estado de cumplimiento de las obligaciones pactadas, la viabilidad de las propuestas presentadas por el Fideicomitente Constructor, y quien además puede ser elegido de común acuerdo como el quinto integrante._x000a__x000a_5. Se programó Comité Fiduciario para el viernes 24 de julio de 2020."/>
    <s v="N.A."/>
    <x v="2"/>
    <d v="2020-01-31T00:00:00"/>
    <d v="2021-01-31T00:00:00"/>
    <s v="Subgerencia de Planeación y Administración de Proyectos_x000a__x000a_Subgerencia Gestión inmobiliaria_x000a__x000a_Subgerencia de Desarrollo Proyectos_x000a__x000a_Subgerencia Jurídica_x000a__x000a_Gerencia de Viviend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D722488-FCA9-436B-88A0-1F9D5E98D6BB}" name="TablaDinámica2" cacheId="11" applyNumberFormats="0" applyBorderFormats="0" applyFontFormats="0" applyPatternFormats="0" applyAlignmentFormats="0" applyWidthHeightFormats="1" dataCaption="Valores" updatedVersion="6" minRefreshableVersion="3" useAutoFormatting="1" itemPrintTitles="1" createdVersion="6" indent="0" showHeaders="0" compact="0" compactData="0" multipleFieldFilters="0">
  <location ref="A1:F34" firstHeaderRow="1" firstDataRow="2" firstDataCol="2"/>
  <pivotFields count="29">
    <pivotField compact="0" outline="0" showAll="0"/>
    <pivotField compact="0" outline="0" showAll="0"/>
    <pivotField axis="axisRow" compact="0" outline="0" showAll="0" defaultSubtotal="0">
      <items count="4">
        <item x="0"/>
        <item x="1"/>
        <item x="2"/>
        <item x="3"/>
      </items>
    </pivotField>
    <pivotField compact="0" outline="0" showAll="0"/>
    <pivotField axis="axisRow" compact="0" outline="0" showAll="0" defaultSubtotal="0">
      <items count="29">
        <item x="0"/>
        <item x="5"/>
        <item x="28"/>
        <item x="14"/>
        <item x="15"/>
        <item x="22"/>
        <item x="18"/>
        <item x="19"/>
        <item x="20"/>
        <item x="21"/>
        <item x="7"/>
        <item x="16"/>
        <item x="17"/>
        <item x="1"/>
        <item x="23"/>
        <item x="24"/>
        <item x="25"/>
        <item x="2"/>
        <item x="8"/>
        <item x="9"/>
        <item x="10"/>
        <item x="3"/>
        <item x="11"/>
        <item x="12"/>
        <item x="13"/>
        <item x="6"/>
        <item x="4"/>
        <item x="26"/>
        <item x="27"/>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Col" compact="0" outline="0" showAll="0">
      <items count="4">
        <item x="0"/>
        <item x="2"/>
        <item x="1"/>
        <item t="default"/>
      </items>
    </pivotField>
    <pivotField compact="0" outline="0" showAll="0"/>
    <pivotField compact="0" outline="0" showAll="0"/>
    <pivotField compact="0" outline="0" showAll="0"/>
  </pivotFields>
  <rowFields count="2">
    <field x="4"/>
    <field x="2"/>
  </rowFields>
  <rowItems count="32">
    <i>
      <x/>
      <x/>
    </i>
    <i>
      <x v="1"/>
      <x v="1"/>
    </i>
    <i>
      <x v="2"/>
      <x v="3"/>
    </i>
    <i>
      <x v="3"/>
      <x v="2"/>
    </i>
    <i>
      <x v="4"/>
      <x v="2"/>
    </i>
    <i>
      <x v="5"/>
      <x v="2"/>
    </i>
    <i>
      <x v="6"/>
      <x v="2"/>
    </i>
    <i>
      <x v="7"/>
      <x v="2"/>
    </i>
    <i>
      <x v="8"/>
      <x v="2"/>
    </i>
    <i>
      <x v="9"/>
      <x v="2"/>
    </i>
    <i>
      <x v="10"/>
      <x v="1"/>
    </i>
    <i>
      <x v="11"/>
      <x v="2"/>
    </i>
    <i>
      <x v="12"/>
      <x v="2"/>
    </i>
    <i>
      <x v="13"/>
      <x/>
    </i>
    <i>
      <x v="14"/>
      <x v="2"/>
    </i>
    <i>
      <x v="15"/>
      <x v="2"/>
    </i>
    <i>
      <x v="16"/>
      <x v="2"/>
    </i>
    <i>
      <x v="17"/>
      <x/>
    </i>
    <i>
      <x v="18"/>
      <x v="1"/>
    </i>
    <i r="1">
      <x v="2"/>
    </i>
    <i>
      <x v="19"/>
      <x v="1"/>
    </i>
    <i r="1">
      <x v="2"/>
    </i>
    <i>
      <x v="20"/>
      <x v="1"/>
    </i>
    <i>
      <x v="21"/>
      <x/>
    </i>
    <i>
      <x v="22"/>
      <x v="1"/>
    </i>
    <i>
      <x v="23"/>
      <x v="1"/>
    </i>
    <i>
      <x v="24"/>
      <x v="1"/>
    </i>
    <i>
      <x v="25"/>
      <x v="1"/>
    </i>
    <i>
      <x v="26"/>
      <x v="1"/>
    </i>
    <i>
      <x v="27"/>
      <x v="2"/>
    </i>
    <i>
      <x v="28"/>
      <x v="2"/>
    </i>
    <i t="grand">
      <x/>
    </i>
  </rowItems>
  <colFields count="1">
    <field x="25"/>
  </colFields>
  <colItems count="4">
    <i>
      <x/>
    </i>
    <i>
      <x v="1"/>
    </i>
    <i>
      <x v="2"/>
    </i>
    <i t="grand">
      <x/>
    </i>
  </colItems>
  <dataFields count="1">
    <dataField name="Cuenta de CÓDIGO ACCIÓN" fld="5" subtotal="count" baseField="0" baseItem="1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D59"/>
  <sheetViews>
    <sheetView showGridLines="0" tabSelected="1" view="pageBreakPreview" topLeftCell="V1" zoomScale="60" zoomScaleNormal="60" workbookViewId="0">
      <pane ySplit="3" topLeftCell="A52" activePane="bottomLeft" state="frozen"/>
      <selection pane="bottomLeft" activeCell="AC52" sqref="AC52"/>
    </sheetView>
  </sheetViews>
  <sheetFormatPr baseColWidth="10" defaultColWidth="0" defaultRowHeight="13.8" x14ac:dyDescent="0.25"/>
  <cols>
    <col min="1" max="1" width="11.88671875" style="1" customWidth="1"/>
    <col min="2" max="2" width="21.5546875" style="3" customWidth="1"/>
    <col min="3" max="3" width="15.33203125" style="1" customWidth="1"/>
    <col min="4" max="4" width="14.109375" style="1" customWidth="1"/>
    <col min="5" max="5" width="26.6640625" style="1" customWidth="1"/>
    <col min="6" max="6" width="11.88671875" style="2" customWidth="1"/>
    <col min="7" max="7" width="58.109375" style="6" customWidth="1"/>
    <col min="8" max="8" width="51.33203125" style="7" customWidth="1"/>
    <col min="9" max="9" width="41.6640625" style="7" customWidth="1"/>
    <col min="10" max="10" width="47.44140625" style="7" customWidth="1"/>
    <col min="11" max="11" width="37.109375" style="1" customWidth="1"/>
    <col min="12" max="12" width="76.33203125" style="4" customWidth="1"/>
    <col min="13" max="13" width="28" style="3" customWidth="1"/>
    <col min="14" max="14" width="22.5546875" style="3" customWidth="1"/>
    <col min="15" max="15" width="70.77734375" style="1" customWidth="1"/>
    <col min="16" max="16" width="28" style="1" customWidth="1"/>
    <col min="17" max="17" width="22.5546875" style="3" customWidth="1"/>
    <col min="18" max="18" width="70.77734375" style="1" customWidth="1"/>
    <col min="19" max="19" width="28" style="3" customWidth="1"/>
    <col min="20" max="20" width="22.5546875" style="3" customWidth="1"/>
    <col min="21" max="21" width="64.21875" style="3" bestFit="1" customWidth="1"/>
    <col min="22" max="22" width="30.109375" style="3" bestFit="1" customWidth="1"/>
    <col min="23" max="23" width="27.33203125" style="3" bestFit="1" customWidth="1"/>
    <col min="24" max="24" width="105.33203125" style="3" customWidth="1"/>
    <col min="25" max="26" width="27.33203125" style="3" customWidth="1"/>
    <col min="27" max="27" width="21.109375" style="6" customWidth="1"/>
    <col min="28" max="28" width="28.109375" style="6" customWidth="1"/>
    <col min="29" max="29" width="49.88671875" style="7" customWidth="1"/>
    <col min="30" max="30" width="0" style="6" hidden="1" customWidth="1"/>
    <col min="31" max="16384" width="9.109375" style="6" hidden="1"/>
  </cols>
  <sheetData>
    <row r="1" spans="1:29" ht="17.399999999999999" x14ac:dyDescent="0.3">
      <c r="A1" s="77" t="s">
        <v>22</v>
      </c>
    </row>
    <row r="2" spans="1:29" s="8" customFormat="1" x14ac:dyDescent="0.25">
      <c r="A2" s="4"/>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row>
    <row r="3" spans="1:29" s="8" customFormat="1" ht="69" x14ac:dyDescent="0.3">
      <c r="A3" s="11" t="s">
        <v>107</v>
      </c>
      <c r="B3" s="12" t="s">
        <v>0</v>
      </c>
      <c r="C3" s="12" t="s">
        <v>1</v>
      </c>
      <c r="D3" s="12" t="s">
        <v>2</v>
      </c>
      <c r="E3" s="12" t="s">
        <v>3</v>
      </c>
      <c r="F3" s="12" t="s">
        <v>5</v>
      </c>
      <c r="G3" s="12" t="s">
        <v>21</v>
      </c>
      <c r="H3" s="12" t="s">
        <v>4</v>
      </c>
      <c r="I3" s="12" t="s">
        <v>6</v>
      </c>
      <c r="J3" s="12" t="s">
        <v>7</v>
      </c>
      <c r="K3" s="12" t="s">
        <v>104</v>
      </c>
      <c r="L3" s="13" t="s">
        <v>276</v>
      </c>
      <c r="M3" s="12" t="s">
        <v>274</v>
      </c>
      <c r="N3" s="12" t="s">
        <v>275</v>
      </c>
      <c r="O3" s="14" t="s">
        <v>278</v>
      </c>
      <c r="P3" s="14" t="s">
        <v>400</v>
      </c>
      <c r="Q3" s="12" t="s">
        <v>401</v>
      </c>
      <c r="R3" s="14" t="s">
        <v>333</v>
      </c>
      <c r="S3" s="12" t="s">
        <v>320</v>
      </c>
      <c r="T3" s="12" t="s">
        <v>321</v>
      </c>
      <c r="U3" s="14" t="s">
        <v>406</v>
      </c>
      <c r="V3" s="12" t="s">
        <v>381</v>
      </c>
      <c r="W3" s="12" t="s">
        <v>382</v>
      </c>
      <c r="X3" s="14" t="s">
        <v>405</v>
      </c>
      <c r="Y3" s="12" t="s">
        <v>407</v>
      </c>
      <c r="Z3" s="12" t="s">
        <v>408</v>
      </c>
      <c r="AA3" s="12" t="s">
        <v>9</v>
      </c>
      <c r="AB3" s="12" t="s">
        <v>10</v>
      </c>
      <c r="AC3" s="14" t="s">
        <v>8</v>
      </c>
    </row>
    <row r="4" spans="1:29" s="5" customFormat="1" ht="283.2" customHeight="1" x14ac:dyDescent="0.3">
      <c r="A4" s="15">
        <v>1</v>
      </c>
      <c r="B4" s="103">
        <v>263</v>
      </c>
      <c r="C4" s="104" t="s">
        <v>11</v>
      </c>
      <c r="D4" s="104">
        <v>50</v>
      </c>
      <c r="E4" s="104" t="s">
        <v>20</v>
      </c>
      <c r="F4" s="104">
        <v>3</v>
      </c>
      <c r="G4" s="16" t="s">
        <v>43</v>
      </c>
      <c r="H4" s="16" t="s">
        <v>12</v>
      </c>
      <c r="I4" s="16" t="s">
        <v>13</v>
      </c>
      <c r="J4" s="16" t="s">
        <v>14</v>
      </c>
      <c r="K4" s="16" t="s">
        <v>15</v>
      </c>
      <c r="L4" s="116" t="s">
        <v>242</v>
      </c>
      <c r="M4" s="18">
        <v>0</v>
      </c>
      <c r="N4" s="19">
        <v>43646</v>
      </c>
      <c r="O4" s="116" t="s">
        <v>323</v>
      </c>
      <c r="P4" s="98">
        <v>0</v>
      </c>
      <c r="Q4" s="19">
        <v>43738</v>
      </c>
      <c r="R4" s="116" t="s">
        <v>354</v>
      </c>
      <c r="S4" s="42">
        <v>0</v>
      </c>
      <c r="T4" s="45" t="s">
        <v>339</v>
      </c>
      <c r="U4" s="118" t="s">
        <v>364</v>
      </c>
      <c r="V4" s="42">
        <v>0</v>
      </c>
      <c r="W4" s="45" t="s">
        <v>339</v>
      </c>
      <c r="X4" s="19" t="s">
        <v>411</v>
      </c>
      <c r="Y4" s="42">
        <v>0</v>
      </c>
      <c r="Z4" s="45" t="s">
        <v>339</v>
      </c>
      <c r="AA4" s="20">
        <v>42958</v>
      </c>
      <c r="AB4" s="20">
        <v>43306</v>
      </c>
      <c r="AC4" s="85" t="s">
        <v>41</v>
      </c>
    </row>
    <row r="5" spans="1:29" s="5" customFormat="1" ht="190.8" customHeight="1" x14ac:dyDescent="0.3">
      <c r="A5" s="15">
        <v>2</v>
      </c>
      <c r="B5" s="103">
        <v>263</v>
      </c>
      <c r="C5" s="104" t="s">
        <v>11</v>
      </c>
      <c r="D5" s="104">
        <v>50</v>
      </c>
      <c r="E5" s="104" t="s">
        <v>20</v>
      </c>
      <c r="F5" s="104">
        <v>4</v>
      </c>
      <c r="G5" s="16" t="s">
        <v>43</v>
      </c>
      <c r="H5" s="16" t="s">
        <v>12</v>
      </c>
      <c r="I5" s="16" t="s">
        <v>16</v>
      </c>
      <c r="J5" s="16" t="s">
        <v>17</v>
      </c>
      <c r="K5" s="16" t="s">
        <v>18</v>
      </c>
      <c r="L5" s="117"/>
      <c r="M5" s="18">
        <v>0</v>
      </c>
      <c r="N5" s="19">
        <v>43646</v>
      </c>
      <c r="O5" s="117"/>
      <c r="P5" s="98">
        <v>0</v>
      </c>
      <c r="Q5" s="19">
        <v>43738</v>
      </c>
      <c r="R5" s="117"/>
      <c r="S5" s="42">
        <v>0</v>
      </c>
      <c r="T5" s="45" t="s">
        <v>339</v>
      </c>
      <c r="U5" s="119"/>
      <c r="V5" s="42">
        <v>0</v>
      </c>
      <c r="W5" s="45" t="s">
        <v>339</v>
      </c>
      <c r="X5" s="19" t="s">
        <v>411</v>
      </c>
      <c r="Y5" s="42">
        <v>0</v>
      </c>
      <c r="Z5" s="45" t="s">
        <v>339</v>
      </c>
      <c r="AA5" s="20">
        <v>42958</v>
      </c>
      <c r="AB5" s="20">
        <v>43306</v>
      </c>
      <c r="AC5" s="85" t="s">
        <v>41</v>
      </c>
    </row>
    <row r="6" spans="1:29" s="5" customFormat="1" ht="151.80000000000001" customHeight="1" x14ac:dyDescent="0.3">
      <c r="A6" s="24">
        <v>3</v>
      </c>
      <c r="B6" s="105">
        <v>263</v>
      </c>
      <c r="C6" s="88" t="s">
        <v>11</v>
      </c>
      <c r="D6" s="88">
        <v>229</v>
      </c>
      <c r="E6" s="88" t="s">
        <v>25</v>
      </c>
      <c r="F6" s="88">
        <v>1</v>
      </c>
      <c r="G6" s="30" t="s">
        <v>26</v>
      </c>
      <c r="H6" s="30" t="s">
        <v>27</v>
      </c>
      <c r="I6" s="30" t="s">
        <v>28</v>
      </c>
      <c r="J6" s="26" t="s">
        <v>29</v>
      </c>
      <c r="K6" s="26" t="s">
        <v>206</v>
      </c>
      <c r="L6" s="27" t="s">
        <v>204</v>
      </c>
      <c r="M6" s="25">
        <v>100</v>
      </c>
      <c r="N6" s="28">
        <v>43646</v>
      </c>
      <c r="O6" s="27"/>
      <c r="P6" s="99">
        <v>100</v>
      </c>
      <c r="Q6" s="28">
        <v>43738</v>
      </c>
      <c r="R6" s="27"/>
      <c r="S6" s="43">
        <v>100</v>
      </c>
      <c r="T6" s="44" t="s">
        <v>277</v>
      </c>
      <c r="U6" s="44"/>
      <c r="V6" s="43">
        <v>100</v>
      </c>
      <c r="W6" s="44" t="s">
        <v>277</v>
      </c>
      <c r="X6" s="44"/>
      <c r="Y6" s="43">
        <v>100</v>
      </c>
      <c r="Z6" s="44" t="s">
        <v>277</v>
      </c>
      <c r="AA6" s="29">
        <v>43123</v>
      </c>
      <c r="AB6" s="29">
        <v>43487</v>
      </c>
      <c r="AC6" s="86" t="s">
        <v>376</v>
      </c>
    </row>
    <row r="7" spans="1:29" s="5" customFormat="1" ht="135" customHeight="1" x14ac:dyDescent="0.3">
      <c r="A7" s="24">
        <v>4</v>
      </c>
      <c r="B7" s="105">
        <v>263</v>
      </c>
      <c r="C7" s="88" t="s">
        <v>11</v>
      </c>
      <c r="D7" s="88">
        <v>229</v>
      </c>
      <c r="E7" s="88" t="s">
        <v>25</v>
      </c>
      <c r="F7" s="88">
        <v>2</v>
      </c>
      <c r="G7" s="30" t="s">
        <v>26</v>
      </c>
      <c r="H7" s="30" t="s">
        <v>27</v>
      </c>
      <c r="I7" s="30" t="s">
        <v>30</v>
      </c>
      <c r="J7" s="26" t="s">
        <v>31</v>
      </c>
      <c r="K7" s="26" t="s">
        <v>32</v>
      </c>
      <c r="L7" s="27" t="s">
        <v>226</v>
      </c>
      <c r="M7" s="25">
        <v>100</v>
      </c>
      <c r="N7" s="28">
        <v>43646</v>
      </c>
      <c r="O7" s="27"/>
      <c r="P7" s="99">
        <v>100</v>
      </c>
      <c r="Q7" s="28">
        <v>43738</v>
      </c>
      <c r="R7" s="27"/>
      <c r="S7" s="43">
        <v>100</v>
      </c>
      <c r="T7" s="44" t="s">
        <v>277</v>
      </c>
      <c r="U7" s="44"/>
      <c r="V7" s="43">
        <v>100</v>
      </c>
      <c r="W7" s="44" t="s">
        <v>277</v>
      </c>
      <c r="X7" s="44"/>
      <c r="Y7" s="43">
        <v>100</v>
      </c>
      <c r="Z7" s="44" t="s">
        <v>277</v>
      </c>
      <c r="AA7" s="29">
        <v>43123</v>
      </c>
      <c r="AB7" s="29">
        <v>43487</v>
      </c>
      <c r="AC7" s="86" t="s">
        <v>377</v>
      </c>
    </row>
    <row r="8" spans="1:29" s="5" customFormat="1" ht="311.39999999999998" customHeight="1" x14ac:dyDescent="0.3">
      <c r="A8" s="15">
        <v>5</v>
      </c>
      <c r="B8" s="103">
        <v>263</v>
      </c>
      <c r="C8" s="104" t="s">
        <v>11</v>
      </c>
      <c r="D8" s="104">
        <v>229</v>
      </c>
      <c r="E8" s="104" t="s">
        <v>25</v>
      </c>
      <c r="F8" s="104">
        <v>3</v>
      </c>
      <c r="G8" s="16" t="s">
        <v>26</v>
      </c>
      <c r="H8" s="16" t="s">
        <v>27</v>
      </c>
      <c r="I8" s="16" t="s">
        <v>33</v>
      </c>
      <c r="J8" s="40" t="s">
        <v>34</v>
      </c>
      <c r="K8" s="40" t="s">
        <v>35</v>
      </c>
      <c r="L8" s="17" t="s">
        <v>269</v>
      </c>
      <c r="M8" s="18">
        <v>70</v>
      </c>
      <c r="N8" s="19">
        <v>43646</v>
      </c>
      <c r="O8" s="73" t="s">
        <v>324</v>
      </c>
      <c r="P8" s="98">
        <v>70</v>
      </c>
      <c r="Q8" s="19">
        <v>43738</v>
      </c>
      <c r="R8" s="73" t="s">
        <v>351</v>
      </c>
      <c r="S8" s="42">
        <v>70</v>
      </c>
      <c r="T8" s="45" t="s">
        <v>339</v>
      </c>
      <c r="U8" s="74" t="s">
        <v>362</v>
      </c>
      <c r="V8" s="42">
        <v>70</v>
      </c>
      <c r="W8" s="45" t="s">
        <v>339</v>
      </c>
      <c r="X8" s="113" t="s">
        <v>411</v>
      </c>
      <c r="Y8" s="42">
        <v>70</v>
      </c>
      <c r="Z8" s="45" t="s">
        <v>339</v>
      </c>
      <c r="AA8" s="20">
        <v>43123</v>
      </c>
      <c r="AB8" s="20">
        <v>43487</v>
      </c>
      <c r="AC8" s="85" t="s">
        <v>41</v>
      </c>
    </row>
    <row r="9" spans="1:29" s="5" customFormat="1" ht="147.6" customHeight="1" x14ac:dyDescent="0.3">
      <c r="A9" s="24">
        <v>6</v>
      </c>
      <c r="B9" s="105">
        <v>263</v>
      </c>
      <c r="C9" s="88" t="s">
        <v>11</v>
      </c>
      <c r="D9" s="88">
        <v>229</v>
      </c>
      <c r="E9" s="88" t="s">
        <v>23</v>
      </c>
      <c r="F9" s="88">
        <v>1</v>
      </c>
      <c r="G9" s="30" t="s">
        <v>207</v>
      </c>
      <c r="H9" s="30" t="s">
        <v>36</v>
      </c>
      <c r="I9" s="30" t="s">
        <v>37</v>
      </c>
      <c r="J9" s="26" t="s">
        <v>208</v>
      </c>
      <c r="K9" s="26" t="s">
        <v>38</v>
      </c>
      <c r="L9" s="27" t="s">
        <v>255</v>
      </c>
      <c r="M9" s="25">
        <v>90</v>
      </c>
      <c r="N9" s="28">
        <v>43646</v>
      </c>
      <c r="O9" s="27" t="s">
        <v>285</v>
      </c>
      <c r="P9" s="100">
        <v>100</v>
      </c>
      <c r="Q9" s="28">
        <v>43738</v>
      </c>
      <c r="R9" s="27" t="s">
        <v>285</v>
      </c>
      <c r="S9" s="32">
        <v>100</v>
      </c>
      <c r="T9" s="44" t="s">
        <v>277</v>
      </c>
      <c r="U9" s="44"/>
      <c r="V9" s="32">
        <v>100</v>
      </c>
      <c r="W9" s="44" t="s">
        <v>277</v>
      </c>
      <c r="X9" s="44"/>
      <c r="Y9" s="32">
        <v>100</v>
      </c>
      <c r="Z9" s="44" t="s">
        <v>277</v>
      </c>
      <c r="AA9" s="29">
        <v>43123</v>
      </c>
      <c r="AB9" s="29">
        <v>43487</v>
      </c>
      <c r="AC9" s="86" t="s">
        <v>41</v>
      </c>
    </row>
    <row r="10" spans="1:29" s="5" customFormat="1" ht="232.8" customHeight="1" x14ac:dyDescent="0.3">
      <c r="A10" s="15">
        <v>7</v>
      </c>
      <c r="B10" s="103">
        <v>263</v>
      </c>
      <c r="C10" s="104" t="s">
        <v>11</v>
      </c>
      <c r="D10" s="104">
        <v>229</v>
      </c>
      <c r="E10" s="104" t="s">
        <v>23</v>
      </c>
      <c r="F10" s="104">
        <v>2</v>
      </c>
      <c r="G10" s="16" t="s">
        <v>207</v>
      </c>
      <c r="H10" s="16" t="s">
        <v>36</v>
      </c>
      <c r="I10" s="16" t="s">
        <v>39</v>
      </c>
      <c r="J10" s="40" t="s">
        <v>40</v>
      </c>
      <c r="K10" s="40" t="s">
        <v>38</v>
      </c>
      <c r="L10" s="17" t="s">
        <v>231</v>
      </c>
      <c r="M10" s="18">
        <v>90</v>
      </c>
      <c r="N10" s="19">
        <v>43646</v>
      </c>
      <c r="O10" s="17" t="s">
        <v>334</v>
      </c>
      <c r="P10" s="101">
        <v>90</v>
      </c>
      <c r="Q10" s="19">
        <v>43738</v>
      </c>
      <c r="R10" s="17" t="s">
        <v>325</v>
      </c>
      <c r="S10" s="53">
        <v>90</v>
      </c>
      <c r="T10" s="45" t="s">
        <v>339</v>
      </c>
      <c r="U10" s="74" t="s">
        <v>363</v>
      </c>
      <c r="V10" s="53">
        <v>90</v>
      </c>
      <c r="W10" s="45" t="s">
        <v>339</v>
      </c>
      <c r="X10" s="74" t="s">
        <v>412</v>
      </c>
      <c r="Y10" s="53">
        <v>90</v>
      </c>
      <c r="Z10" s="45" t="s">
        <v>339</v>
      </c>
      <c r="AA10" s="20">
        <v>43123</v>
      </c>
      <c r="AB10" s="20">
        <v>43487</v>
      </c>
      <c r="AC10" s="85" t="s">
        <v>41</v>
      </c>
    </row>
    <row r="11" spans="1:29" s="5" customFormat="1" ht="192" customHeight="1" x14ac:dyDescent="0.3">
      <c r="A11" s="24">
        <v>8</v>
      </c>
      <c r="B11" s="105">
        <v>263</v>
      </c>
      <c r="C11" s="88" t="s">
        <v>11</v>
      </c>
      <c r="D11" s="88">
        <v>229</v>
      </c>
      <c r="E11" s="88" t="s">
        <v>24</v>
      </c>
      <c r="F11" s="88">
        <v>1</v>
      </c>
      <c r="G11" s="30" t="s">
        <v>209</v>
      </c>
      <c r="H11" s="30" t="s">
        <v>42</v>
      </c>
      <c r="I11" s="30" t="s">
        <v>37</v>
      </c>
      <c r="J11" s="26" t="s">
        <v>208</v>
      </c>
      <c r="K11" s="26" t="s">
        <v>38</v>
      </c>
      <c r="L11" s="27" t="s">
        <v>255</v>
      </c>
      <c r="M11" s="25">
        <v>90</v>
      </c>
      <c r="N11" s="28">
        <v>43646</v>
      </c>
      <c r="O11" s="27" t="s">
        <v>286</v>
      </c>
      <c r="P11" s="100">
        <v>100</v>
      </c>
      <c r="Q11" s="28">
        <v>43738</v>
      </c>
      <c r="R11" s="27" t="s">
        <v>286</v>
      </c>
      <c r="S11" s="32">
        <v>100</v>
      </c>
      <c r="T11" s="44" t="s">
        <v>277</v>
      </c>
      <c r="U11" s="44"/>
      <c r="V11" s="32">
        <v>100</v>
      </c>
      <c r="W11" s="44" t="s">
        <v>277</v>
      </c>
      <c r="X11" s="44"/>
      <c r="Y11" s="32">
        <v>100</v>
      </c>
      <c r="Z11" s="44" t="s">
        <v>277</v>
      </c>
      <c r="AA11" s="29">
        <v>43123</v>
      </c>
      <c r="AB11" s="29">
        <v>43487</v>
      </c>
      <c r="AC11" s="86" t="s">
        <v>41</v>
      </c>
    </row>
    <row r="12" spans="1:29" s="1" customFormat="1" ht="229.2" customHeight="1" x14ac:dyDescent="0.25">
      <c r="A12" s="15">
        <v>9</v>
      </c>
      <c r="B12" s="103">
        <v>263</v>
      </c>
      <c r="C12" s="104" t="s">
        <v>11</v>
      </c>
      <c r="D12" s="104">
        <v>229</v>
      </c>
      <c r="E12" s="104" t="s">
        <v>24</v>
      </c>
      <c r="F12" s="104">
        <v>2</v>
      </c>
      <c r="G12" s="16" t="s">
        <v>209</v>
      </c>
      <c r="H12" s="16" t="s">
        <v>42</v>
      </c>
      <c r="I12" s="16" t="s">
        <v>39</v>
      </c>
      <c r="J12" s="40" t="s">
        <v>40</v>
      </c>
      <c r="K12" s="40" t="s">
        <v>38</v>
      </c>
      <c r="L12" s="17" t="s">
        <v>231</v>
      </c>
      <c r="M12" s="52">
        <v>90</v>
      </c>
      <c r="N12" s="19">
        <v>43646</v>
      </c>
      <c r="O12" s="17" t="s">
        <v>335</v>
      </c>
      <c r="P12" s="101">
        <v>90</v>
      </c>
      <c r="Q12" s="19">
        <v>43738</v>
      </c>
      <c r="R12" s="17" t="s">
        <v>326</v>
      </c>
      <c r="S12" s="53">
        <v>90</v>
      </c>
      <c r="T12" s="45" t="s">
        <v>339</v>
      </c>
      <c r="U12" s="74" t="s">
        <v>363</v>
      </c>
      <c r="V12" s="53">
        <v>90</v>
      </c>
      <c r="W12" s="45" t="s">
        <v>339</v>
      </c>
      <c r="X12" s="74" t="s">
        <v>410</v>
      </c>
      <c r="Y12" s="53">
        <v>90</v>
      </c>
      <c r="Z12" s="45" t="s">
        <v>339</v>
      </c>
      <c r="AA12" s="20">
        <v>43123</v>
      </c>
      <c r="AB12" s="20">
        <v>43487</v>
      </c>
      <c r="AC12" s="85" t="s">
        <v>41</v>
      </c>
    </row>
    <row r="13" spans="1:29" s="1" customFormat="1" ht="217.8" customHeight="1" x14ac:dyDescent="0.25">
      <c r="A13" s="24">
        <v>10</v>
      </c>
      <c r="B13" s="105">
        <v>263</v>
      </c>
      <c r="C13" s="91" t="s">
        <v>61</v>
      </c>
      <c r="D13" s="88">
        <v>50</v>
      </c>
      <c r="E13" s="91" t="s">
        <v>106</v>
      </c>
      <c r="F13" s="91">
        <v>1</v>
      </c>
      <c r="G13" s="26" t="s">
        <v>44</v>
      </c>
      <c r="H13" s="26" t="s">
        <v>210</v>
      </c>
      <c r="I13" s="26" t="s">
        <v>45</v>
      </c>
      <c r="J13" s="26" t="s">
        <v>46</v>
      </c>
      <c r="K13" s="26" t="s">
        <v>47</v>
      </c>
      <c r="L13" s="27" t="s">
        <v>264</v>
      </c>
      <c r="M13" s="25">
        <v>100</v>
      </c>
      <c r="N13" s="28">
        <v>43646</v>
      </c>
      <c r="O13" s="27" t="s">
        <v>289</v>
      </c>
      <c r="P13" s="99">
        <v>100</v>
      </c>
      <c r="Q13" s="28">
        <v>43738</v>
      </c>
      <c r="R13" s="27" t="s">
        <v>289</v>
      </c>
      <c r="S13" s="43">
        <v>100</v>
      </c>
      <c r="T13" s="44" t="s">
        <v>277</v>
      </c>
      <c r="U13" s="44"/>
      <c r="V13" s="43">
        <v>100</v>
      </c>
      <c r="W13" s="44" t="s">
        <v>277</v>
      </c>
      <c r="X13" s="44"/>
      <c r="Y13" s="43">
        <v>100</v>
      </c>
      <c r="Z13" s="44" t="s">
        <v>277</v>
      </c>
      <c r="AA13" s="29">
        <v>43281</v>
      </c>
      <c r="AB13" s="29">
        <v>43608</v>
      </c>
      <c r="AC13" s="86" t="s">
        <v>371</v>
      </c>
    </row>
    <row r="14" spans="1:29" s="1" customFormat="1" ht="271.2" customHeight="1" x14ac:dyDescent="0.25">
      <c r="A14" s="24">
        <v>11</v>
      </c>
      <c r="B14" s="105">
        <v>263</v>
      </c>
      <c r="C14" s="91" t="s">
        <v>61</v>
      </c>
      <c r="D14" s="88">
        <v>50</v>
      </c>
      <c r="E14" s="91" t="s">
        <v>106</v>
      </c>
      <c r="F14" s="91">
        <v>2</v>
      </c>
      <c r="G14" s="26" t="s">
        <v>44</v>
      </c>
      <c r="H14" s="26" t="s">
        <v>210</v>
      </c>
      <c r="I14" s="26" t="s">
        <v>227</v>
      </c>
      <c r="J14" s="26" t="s">
        <v>48</v>
      </c>
      <c r="K14" s="26" t="s">
        <v>49</v>
      </c>
      <c r="L14" s="27" t="s">
        <v>263</v>
      </c>
      <c r="M14" s="25">
        <v>100</v>
      </c>
      <c r="N14" s="28">
        <v>43646</v>
      </c>
      <c r="O14" s="27" t="s">
        <v>290</v>
      </c>
      <c r="P14" s="99">
        <v>100</v>
      </c>
      <c r="Q14" s="28">
        <v>43738</v>
      </c>
      <c r="R14" s="27" t="s">
        <v>290</v>
      </c>
      <c r="S14" s="43">
        <v>100</v>
      </c>
      <c r="T14" s="44" t="s">
        <v>277</v>
      </c>
      <c r="U14" s="44"/>
      <c r="V14" s="43">
        <v>100</v>
      </c>
      <c r="W14" s="44" t="s">
        <v>277</v>
      </c>
      <c r="X14" s="44"/>
      <c r="Y14" s="43">
        <v>100</v>
      </c>
      <c r="Z14" s="44" t="s">
        <v>277</v>
      </c>
      <c r="AA14" s="29">
        <v>43281</v>
      </c>
      <c r="AB14" s="29">
        <v>43608</v>
      </c>
      <c r="AC14" s="86" t="s">
        <v>371</v>
      </c>
    </row>
    <row r="15" spans="1:29" s="1" customFormat="1" ht="213" customHeight="1" x14ac:dyDescent="0.25">
      <c r="A15" s="24">
        <v>12</v>
      </c>
      <c r="B15" s="105">
        <v>263</v>
      </c>
      <c r="C15" s="91" t="s">
        <v>61</v>
      </c>
      <c r="D15" s="88">
        <v>50</v>
      </c>
      <c r="E15" s="91" t="s">
        <v>106</v>
      </c>
      <c r="F15" s="91">
        <v>3</v>
      </c>
      <c r="G15" s="26" t="s">
        <v>44</v>
      </c>
      <c r="H15" s="26" t="s">
        <v>210</v>
      </c>
      <c r="I15" s="26" t="s">
        <v>50</v>
      </c>
      <c r="J15" s="26" t="s">
        <v>51</v>
      </c>
      <c r="K15" s="26" t="s">
        <v>52</v>
      </c>
      <c r="L15" s="27" t="s">
        <v>265</v>
      </c>
      <c r="M15" s="25">
        <v>100</v>
      </c>
      <c r="N15" s="28">
        <v>43646</v>
      </c>
      <c r="O15" s="27" t="s">
        <v>287</v>
      </c>
      <c r="P15" s="99">
        <v>100</v>
      </c>
      <c r="Q15" s="28">
        <v>43738</v>
      </c>
      <c r="R15" s="27" t="s">
        <v>287</v>
      </c>
      <c r="S15" s="43">
        <v>100</v>
      </c>
      <c r="T15" s="44" t="s">
        <v>277</v>
      </c>
      <c r="U15" s="44"/>
      <c r="V15" s="43">
        <v>100</v>
      </c>
      <c r="W15" s="44" t="s">
        <v>277</v>
      </c>
      <c r="X15" s="44"/>
      <c r="Y15" s="43">
        <v>100</v>
      </c>
      <c r="Z15" s="44" t="s">
        <v>277</v>
      </c>
      <c r="AA15" s="29">
        <v>43281</v>
      </c>
      <c r="AB15" s="29">
        <v>43608</v>
      </c>
      <c r="AC15" s="86" t="s">
        <v>371</v>
      </c>
    </row>
    <row r="16" spans="1:29" s="1" customFormat="1" ht="243" customHeight="1" x14ac:dyDescent="0.25">
      <c r="A16" s="24">
        <v>13</v>
      </c>
      <c r="B16" s="105">
        <v>263</v>
      </c>
      <c r="C16" s="91" t="s">
        <v>61</v>
      </c>
      <c r="D16" s="88">
        <v>50</v>
      </c>
      <c r="E16" s="91" t="s">
        <v>106</v>
      </c>
      <c r="F16" s="91">
        <v>4</v>
      </c>
      <c r="G16" s="26" t="s">
        <v>44</v>
      </c>
      <c r="H16" s="26" t="s">
        <v>210</v>
      </c>
      <c r="I16" s="26" t="s">
        <v>53</v>
      </c>
      <c r="J16" s="26" t="s">
        <v>54</v>
      </c>
      <c r="K16" s="26" t="s">
        <v>55</v>
      </c>
      <c r="L16" s="27" t="s">
        <v>271</v>
      </c>
      <c r="M16" s="25">
        <v>100</v>
      </c>
      <c r="N16" s="28">
        <v>43646</v>
      </c>
      <c r="O16" s="27" t="s">
        <v>288</v>
      </c>
      <c r="P16" s="99">
        <v>100</v>
      </c>
      <c r="Q16" s="28">
        <v>43738</v>
      </c>
      <c r="R16" s="27" t="s">
        <v>288</v>
      </c>
      <c r="S16" s="43">
        <v>100</v>
      </c>
      <c r="T16" s="44" t="s">
        <v>277</v>
      </c>
      <c r="U16" s="44"/>
      <c r="V16" s="43">
        <v>100</v>
      </c>
      <c r="W16" s="44" t="s">
        <v>277</v>
      </c>
      <c r="X16" s="44"/>
      <c r="Y16" s="43">
        <v>100</v>
      </c>
      <c r="Z16" s="44" t="s">
        <v>277</v>
      </c>
      <c r="AA16" s="29">
        <v>43281</v>
      </c>
      <c r="AB16" s="29">
        <v>43608</v>
      </c>
      <c r="AC16" s="86" t="s">
        <v>371</v>
      </c>
    </row>
    <row r="17" spans="1:29" s="1" customFormat="1" ht="241.8" customHeight="1" x14ac:dyDescent="0.25">
      <c r="A17" s="24">
        <v>14</v>
      </c>
      <c r="B17" s="105">
        <v>263</v>
      </c>
      <c r="C17" s="91" t="s">
        <v>61</v>
      </c>
      <c r="D17" s="88">
        <v>50</v>
      </c>
      <c r="E17" s="91" t="s">
        <v>106</v>
      </c>
      <c r="F17" s="91">
        <v>5</v>
      </c>
      <c r="G17" s="26" t="s">
        <v>44</v>
      </c>
      <c r="H17" s="26" t="s">
        <v>210</v>
      </c>
      <c r="I17" s="26" t="s">
        <v>211</v>
      </c>
      <c r="J17" s="26" t="s">
        <v>56</v>
      </c>
      <c r="K17" s="26" t="s">
        <v>57</v>
      </c>
      <c r="L17" s="27" t="s">
        <v>266</v>
      </c>
      <c r="M17" s="25">
        <v>100</v>
      </c>
      <c r="N17" s="28">
        <v>43646</v>
      </c>
      <c r="O17" s="27" t="s">
        <v>291</v>
      </c>
      <c r="P17" s="99">
        <v>100</v>
      </c>
      <c r="Q17" s="28">
        <v>43738</v>
      </c>
      <c r="R17" s="27" t="s">
        <v>291</v>
      </c>
      <c r="S17" s="43">
        <v>100</v>
      </c>
      <c r="T17" s="44" t="s">
        <v>277</v>
      </c>
      <c r="U17" s="44"/>
      <c r="V17" s="43">
        <v>100</v>
      </c>
      <c r="W17" s="44" t="s">
        <v>277</v>
      </c>
      <c r="X17" s="44"/>
      <c r="Y17" s="43">
        <v>100</v>
      </c>
      <c r="Z17" s="44" t="s">
        <v>277</v>
      </c>
      <c r="AA17" s="29">
        <v>43281</v>
      </c>
      <c r="AB17" s="29">
        <v>43608</v>
      </c>
      <c r="AC17" s="86" t="s">
        <v>371</v>
      </c>
    </row>
    <row r="18" spans="1:29" s="1" customFormat="1" ht="217.2" customHeight="1" x14ac:dyDescent="0.25">
      <c r="A18" s="24">
        <v>15</v>
      </c>
      <c r="B18" s="105">
        <v>263</v>
      </c>
      <c r="C18" s="91" t="s">
        <v>61</v>
      </c>
      <c r="D18" s="88">
        <v>50</v>
      </c>
      <c r="E18" s="91" t="s">
        <v>106</v>
      </c>
      <c r="F18" s="91">
        <v>6</v>
      </c>
      <c r="G18" s="26" t="s">
        <v>44</v>
      </c>
      <c r="H18" s="26" t="s">
        <v>210</v>
      </c>
      <c r="I18" s="26" t="s">
        <v>58</v>
      </c>
      <c r="J18" s="26" t="s">
        <v>59</v>
      </c>
      <c r="K18" s="26" t="s">
        <v>60</v>
      </c>
      <c r="L18" s="27" t="s">
        <v>270</v>
      </c>
      <c r="M18" s="25">
        <v>100</v>
      </c>
      <c r="N18" s="28">
        <v>43646</v>
      </c>
      <c r="O18" s="27" t="s">
        <v>292</v>
      </c>
      <c r="P18" s="99">
        <v>100</v>
      </c>
      <c r="Q18" s="28">
        <v>43738</v>
      </c>
      <c r="R18" s="27" t="s">
        <v>292</v>
      </c>
      <c r="S18" s="43">
        <v>100</v>
      </c>
      <c r="T18" s="44" t="s">
        <v>277</v>
      </c>
      <c r="U18" s="44"/>
      <c r="V18" s="43">
        <v>100</v>
      </c>
      <c r="W18" s="44" t="s">
        <v>277</v>
      </c>
      <c r="X18" s="44"/>
      <c r="Y18" s="43">
        <v>100</v>
      </c>
      <c r="Z18" s="44" t="s">
        <v>277</v>
      </c>
      <c r="AA18" s="29">
        <v>43281</v>
      </c>
      <c r="AB18" s="29">
        <v>43608</v>
      </c>
      <c r="AC18" s="86" t="s">
        <v>371</v>
      </c>
    </row>
    <row r="19" spans="1:29" customFormat="1" ht="157.80000000000001" customHeight="1" x14ac:dyDescent="0.3">
      <c r="A19" s="24">
        <v>16</v>
      </c>
      <c r="B19" s="91">
        <v>263</v>
      </c>
      <c r="C19" s="88" t="s">
        <v>61</v>
      </c>
      <c r="D19" s="88">
        <v>502</v>
      </c>
      <c r="E19" s="88" t="s">
        <v>62</v>
      </c>
      <c r="F19" s="88">
        <v>1</v>
      </c>
      <c r="G19" s="30" t="s">
        <v>75</v>
      </c>
      <c r="H19" s="30" t="s">
        <v>63</v>
      </c>
      <c r="I19" s="30" t="s">
        <v>279</v>
      </c>
      <c r="J19" s="30" t="s">
        <v>243</v>
      </c>
      <c r="K19" s="30" t="s">
        <v>243</v>
      </c>
      <c r="L19" s="27" t="s">
        <v>260</v>
      </c>
      <c r="M19" s="25">
        <v>100</v>
      </c>
      <c r="N19" s="28">
        <v>43646</v>
      </c>
      <c r="O19" s="27" t="s">
        <v>288</v>
      </c>
      <c r="P19" s="99">
        <v>100</v>
      </c>
      <c r="Q19" s="28">
        <v>43738</v>
      </c>
      <c r="R19" s="27" t="s">
        <v>288</v>
      </c>
      <c r="S19" s="43">
        <v>100</v>
      </c>
      <c r="T19" s="44" t="s">
        <v>277</v>
      </c>
      <c r="U19" s="44"/>
      <c r="V19" s="43">
        <v>100</v>
      </c>
      <c r="W19" s="44" t="s">
        <v>277</v>
      </c>
      <c r="X19" s="44"/>
      <c r="Y19" s="43">
        <v>100</v>
      </c>
      <c r="Z19" s="44" t="s">
        <v>277</v>
      </c>
      <c r="AA19" s="29">
        <v>43304</v>
      </c>
      <c r="AB19" s="29">
        <v>43651</v>
      </c>
      <c r="AC19" s="87" t="s">
        <v>64</v>
      </c>
    </row>
    <row r="20" spans="1:29" customFormat="1" ht="160.19999999999999" customHeight="1" x14ac:dyDescent="0.3">
      <c r="A20" s="24">
        <v>17</v>
      </c>
      <c r="B20" s="91">
        <v>263</v>
      </c>
      <c r="C20" s="88" t="s">
        <v>61</v>
      </c>
      <c r="D20" s="88">
        <v>502</v>
      </c>
      <c r="E20" s="88" t="s">
        <v>65</v>
      </c>
      <c r="F20" s="88">
        <v>1</v>
      </c>
      <c r="G20" s="30" t="s">
        <v>70</v>
      </c>
      <c r="H20" s="30" t="s">
        <v>66</v>
      </c>
      <c r="I20" s="30" t="s">
        <v>67</v>
      </c>
      <c r="J20" s="30" t="s">
        <v>244</v>
      </c>
      <c r="K20" s="30" t="s">
        <v>245</v>
      </c>
      <c r="L20" s="48" t="s">
        <v>261</v>
      </c>
      <c r="M20" s="25" t="s">
        <v>262</v>
      </c>
      <c r="N20" s="28">
        <v>43646</v>
      </c>
      <c r="O20" s="27" t="s">
        <v>293</v>
      </c>
      <c r="P20" s="99">
        <v>100</v>
      </c>
      <c r="Q20" s="28">
        <v>43738</v>
      </c>
      <c r="R20" s="27" t="s">
        <v>293</v>
      </c>
      <c r="S20" s="43">
        <v>100</v>
      </c>
      <c r="T20" s="44" t="s">
        <v>277</v>
      </c>
      <c r="U20" s="44"/>
      <c r="V20" s="43">
        <v>100</v>
      </c>
      <c r="W20" s="44" t="s">
        <v>277</v>
      </c>
      <c r="X20" s="44"/>
      <c r="Y20" s="43">
        <v>100</v>
      </c>
      <c r="Z20" s="44" t="s">
        <v>277</v>
      </c>
      <c r="AA20" s="29">
        <v>43304</v>
      </c>
      <c r="AB20" s="29">
        <v>43646</v>
      </c>
      <c r="AC20" s="87" t="s">
        <v>68</v>
      </c>
    </row>
    <row r="21" spans="1:29" s="1" customFormat="1" ht="123.6" customHeight="1" x14ac:dyDescent="0.25">
      <c r="A21" s="24">
        <v>18</v>
      </c>
      <c r="B21" s="91">
        <v>263</v>
      </c>
      <c r="C21" s="88" t="s">
        <v>61</v>
      </c>
      <c r="D21" s="88">
        <v>48</v>
      </c>
      <c r="E21" s="88" t="s">
        <v>71</v>
      </c>
      <c r="F21" s="88">
        <v>1</v>
      </c>
      <c r="G21" s="30" t="s">
        <v>357</v>
      </c>
      <c r="H21" s="30" t="s">
        <v>73</v>
      </c>
      <c r="I21" s="30" t="s">
        <v>72</v>
      </c>
      <c r="J21" s="30" t="s">
        <v>74</v>
      </c>
      <c r="K21" s="30" t="s">
        <v>246</v>
      </c>
      <c r="L21" s="27" t="s">
        <v>230</v>
      </c>
      <c r="M21" s="25">
        <v>100</v>
      </c>
      <c r="N21" s="28">
        <v>43646</v>
      </c>
      <c r="O21" s="27" t="s">
        <v>288</v>
      </c>
      <c r="P21" s="99">
        <v>100</v>
      </c>
      <c r="Q21" s="28">
        <v>43738</v>
      </c>
      <c r="R21" s="27" t="s">
        <v>288</v>
      </c>
      <c r="S21" s="43">
        <v>100</v>
      </c>
      <c r="T21" s="44" t="s">
        <v>277</v>
      </c>
      <c r="U21" s="44"/>
      <c r="V21" s="43">
        <v>100</v>
      </c>
      <c r="W21" s="44" t="s">
        <v>277</v>
      </c>
      <c r="X21" s="44"/>
      <c r="Y21" s="43">
        <v>100</v>
      </c>
      <c r="Z21" s="44" t="s">
        <v>277</v>
      </c>
      <c r="AA21" s="29">
        <v>43314</v>
      </c>
      <c r="AB21" s="29">
        <v>43526</v>
      </c>
      <c r="AC21" s="87" t="s">
        <v>19</v>
      </c>
    </row>
    <row r="22" spans="1:29" s="1" customFormat="1" ht="96.6" x14ac:dyDescent="0.25">
      <c r="A22" s="41">
        <v>19</v>
      </c>
      <c r="B22" s="87" t="s">
        <v>76</v>
      </c>
      <c r="C22" s="87" t="s">
        <v>61</v>
      </c>
      <c r="D22" s="87">
        <v>60</v>
      </c>
      <c r="E22" s="87" t="s">
        <v>77</v>
      </c>
      <c r="F22" s="88">
        <v>1</v>
      </c>
      <c r="G22" s="41" t="s">
        <v>212</v>
      </c>
      <c r="H22" s="41" t="s">
        <v>78</v>
      </c>
      <c r="I22" s="41" t="s">
        <v>79</v>
      </c>
      <c r="J22" s="41" t="s">
        <v>80</v>
      </c>
      <c r="K22" s="41" t="s">
        <v>213</v>
      </c>
      <c r="L22" s="27" t="s">
        <v>273</v>
      </c>
      <c r="M22" s="41">
        <v>50</v>
      </c>
      <c r="N22" s="28">
        <v>43646</v>
      </c>
      <c r="O22" s="47" t="s">
        <v>294</v>
      </c>
      <c r="P22" s="99">
        <v>100</v>
      </c>
      <c r="Q22" s="28">
        <v>43738</v>
      </c>
      <c r="R22" s="27" t="s">
        <v>294</v>
      </c>
      <c r="S22" s="43">
        <v>100</v>
      </c>
      <c r="T22" s="44" t="s">
        <v>277</v>
      </c>
      <c r="U22" s="70"/>
      <c r="V22" s="43">
        <v>100</v>
      </c>
      <c r="W22" s="44" t="s">
        <v>277</v>
      </c>
      <c r="X22" s="70"/>
      <c r="Y22" s="43">
        <v>100</v>
      </c>
      <c r="Z22" s="44" t="s">
        <v>277</v>
      </c>
      <c r="AA22" s="93">
        <v>43475</v>
      </c>
      <c r="AB22" s="93">
        <v>43823</v>
      </c>
      <c r="AC22" s="27" t="s">
        <v>380</v>
      </c>
    </row>
    <row r="23" spans="1:29" s="1" customFormat="1" ht="129.75" customHeight="1" x14ac:dyDescent="0.25">
      <c r="A23" s="24">
        <v>20</v>
      </c>
      <c r="B23" s="91" t="s">
        <v>76</v>
      </c>
      <c r="C23" s="88" t="s">
        <v>61</v>
      </c>
      <c r="D23" s="88">
        <v>60</v>
      </c>
      <c r="E23" s="88" t="s">
        <v>81</v>
      </c>
      <c r="F23" s="88">
        <v>1</v>
      </c>
      <c r="G23" s="30" t="s">
        <v>100</v>
      </c>
      <c r="H23" s="30" t="s">
        <v>82</v>
      </c>
      <c r="I23" s="30" t="s">
        <v>83</v>
      </c>
      <c r="J23" s="30" t="s">
        <v>84</v>
      </c>
      <c r="K23" s="30" t="s">
        <v>85</v>
      </c>
      <c r="L23" s="27" t="s">
        <v>233</v>
      </c>
      <c r="M23" s="25">
        <v>100</v>
      </c>
      <c r="N23" s="28">
        <v>43646</v>
      </c>
      <c r="O23" s="68" t="s">
        <v>288</v>
      </c>
      <c r="P23" s="99">
        <v>100</v>
      </c>
      <c r="Q23" s="28">
        <v>43738</v>
      </c>
      <c r="R23" s="27" t="s">
        <v>288</v>
      </c>
      <c r="S23" s="43">
        <v>100</v>
      </c>
      <c r="T23" s="44" t="s">
        <v>277</v>
      </c>
      <c r="U23" s="44"/>
      <c r="V23" s="43">
        <v>100</v>
      </c>
      <c r="W23" s="44" t="s">
        <v>277</v>
      </c>
      <c r="X23" s="70"/>
      <c r="Y23" s="43">
        <v>100</v>
      </c>
      <c r="Z23" s="44" t="s">
        <v>277</v>
      </c>
      <c r="AA23" s="93">
        <v>43475</v>
      </c>
      <c r="AB23" s="29">
        <v>43660</v>
      </c>
      <c r="AC23" s="87" t="s">
        <v>372</v>
      </c>
    </row>
    <row r="24" spans="1:29" s="1" customFormat="1" ht="135.75" customHeight="1" x14ac:dyDescent="0.25">
      <c r="A24" s="24">
        <v>21</v>
      </c>
      <c r="B24" s="91" t="s">
        <v>76</v>
      </c>
      <c r="C24" s="88" t="s">
        <v>61</v>
      </c>
      <c r="D24" s="88">
        <v>60</v>
      </c>
      <c r="E24" s="88" t="s">
        <v>86</v>
      </c>
      <c r="F24" s="88">
        <v>1</v>
      </c>
      <c r="G24" s="30" t="s">
        <v>101</v>
      </c>
      <c r="H24" s="30" t="s">
        <v>87</v>
      </c>
      <c r="I24" s="30" t="s">
        <v>214</v>
      </c>
      <c r="J24" s="30" t="s">
        <v>88</v>
      </c>
      <c r="K24" s="30" t="s">
        <v>89</v>
      </c>
      <c r="L24" s="27" t="s">
        <v>247</v>
      </c>
      <c r="M24" s="25">
        <v>100</v>
      </c>
      <c r="N24" s="28">
        <v>43646</v>
      </c>
      <c r="O24" s="68" t="s">
        <v>288</v>
      </c>
      <c r="P24" s="99">
        <v>100</v>
      </c>
      <c r="Q24" s="28">
        <v>43738</v>
      </c>
      <c r="R24" s="27" t="s">
        <v>288</v>
      </c>
      <c r="S24" s="43">
        <v>100</v>
      </c>
      <c r="T24" s="44" t="s">
        <v>277</v>
      </c>
      <c r="U24" s="44"/>
      <c r="V24" s="43">
        <v>100</v>
      </c>
      <c r="W24" s="44" t="s">
        <v>277</v>
      </c>
      <c r="X24" s="70"/>
      <c r="Y24" s="43">
        <v>100</v>
      </c>
      <c r="Z24" s="44" t="s">
        <v>277</v>
      </c>
      <c r="AA24" s="93">
        <v>43475</v>
      </c>
      <c r="AB24" s="93">
        <v>43823</v>
      </c>
      <c r="AC24" s="87" t="s">
        <v>378</v>
      </c>
    </row>
    <row r="25" spans="1:29" s="1" customFormat="1" ht="121.8" customHeight="1" x14ac:dyDescent="0.25">
      <c r="A25" s="24">
        <v>22</v>
      </c>
      <c r="B25" s="91" t="s">
        <v>76</v>
      </c>
      <c r="C25" s="88" t="s">
        <v>61</v>
      </c>
      <c r="D25" s="88">
        <v>60</v>
      </c>
      <c r="E25" s="88" t="s">
        <v>90</v>
      </c>
      <c r="F25" s="88">
        <v>1</v>
      </c>
      <c r="G25" s="30" t="s">
        <v>102</v>
      </c>
      <c r="H25" s="30" t="s">
        <v>215</v>
      </c>
      <c r="I25" s="30" t="s">
        <v>91</v>
      </c>
      <c r="J25" s="30" t="s">
        <v>92</v>
      </c>
      <c r="K25" s="30" t="s">
        <v>93</v>
      </c>
      <c r="L25" s="27" t="s">
        <v>253</v>
      </c>
      <c r="M25" s="25">
        <v>50</v>
      </c>
      <c r="N25" s="28">
        <v>43646</v>
      </c>
      <c r="O25" s="95" t="s">
        <v>390</v>
      </c>
      <c r="P25" s="99">
        <v>60</v>
      </c>
      <c r="Q25" s="28">
        <v>43738</v>
      </c>
      <c r="R25" s="27" t="s">
        <v>318</v>
      </c>
      <c r="S25" s="43">
        <v>100</v>
      </c>
      <c r="T25" s="44" t="s">
        <v>277</v>
      </c>
      <c r="U25" s="44"/>
      <c r="V25" s="43">
        <v>100</v>
      </c>
      <c r="W25" s="44" t="s">
        <v>277</v>
      </c>
      <c r="X25" s="70"/>
      <c r="Y25" s="43">
        <v>100</v>
      </c>
      <c r="Z25" s="44" t="s">
        <v>277</v>
      </c>
      <c r="AA25" s="93">
        <v>43475</v>
      </c>
      <c r="AB25" s="93">
        <v>43823</v>
      </c>
      <c r="AC25" s="87" t="s">
        <v>94</v>
      </c>
    </row>
    <row r="26" spans="1:29" s="1" customFormat="1" ht="102" customHeight="1" x14ac:dyDescent="0.25">
      <c r="A26" s="24">
        <v>23</v>
      </c>
      <c r="B26" s="91" t="s">
        <v>76</v>
      </c>
      <c r="C26" s="88" t="s">
        <v>61</v>
      </c>
      <c r="D26" s="88">
        <v>60</v>
      </c>
      <c r="E26" s="88" t="s">
        <v>69</v>
      </c>
      <c r="F26" s="88">
        <v>1</v>
      </c>
      <c r="G26" s="30" t="s">
        <v>105</v>
      </c>
      <c r="H26" s="30" t="s">
        <v>216</v>
      </c>
      <c r="I26" s="30" t="s">
        <v>95</v>
      </c>
      <c r="J26" s="30" t="s">
        <v>96</v>
      </c>
      <c r="K26" s="30" t="s">
        <v>217</v>
      </c>
      <c r="L26" s="27" t="s">
        <v>248</v>
      </c>
      <c r="M26" s="25">
        <v>67</v>
      </c>
      <c r="N26" s="28">
        <v>43646</v>
      </c>
      <c r="O26" s="68" t="s">
        <v>338</v>
      </c>
      <c r="P26" s="99">
        <v>100</v>
      </c>
      <c r="Q26" s="28">
        <v>43738</v>
      </c>
      <c r="R26" s="27" t="s">
        <v>295</v>
      </c>
      <c r="S26" s="43">
        <v>100</v>
      </c>
      <c r="T26" s="44" t="s">
        <v>277</v>
      </c>
      <c r="U26" s="44"/>
      <c r="V26" s="43">
        <v>100</v>
      </c>
      <c r="W26" s="44" t="s">
        <v>277</v>
      </c>
      <c r="X26" s="70"/>
      <c r="Y26" s="43">
        <v>100</v>
      </c>
      <c r="Z26" s="44" t="s">
        <v>277</v>
      </c>
      <c r="AA26" s="93">
        <v>43475</v>
      </c>
      <c r="AB26" s="93">
        <v>43823</v>
      </c>
      <c r="AC26" s="87" t="s">
        <v>64</v>
      </c>
    </row>
    <row r="27" spans="1:29" s="1" customFormat="1" ht="73.5" customHeight="1" x14ac:dyDescent="0.25">
      <c r="A27" s="24">
        <v>24</v>
      </c>
      <c r="B27" s="91" t="s">
        <v>76</v>
      </c>
      <c r="C27" s="88" t="s">
        <v>61</v>
      </c>
      <c r="D27" s="88">
        <v>60</v>
      </c>
      <c r="E27" s="88" t="s">
        <v>97</v>
      </c>
      <c r="F27" s="88">
        <v>1</v>
      </c>
      <c r="G27" s="30" t="s">
        <v>103</v>
      </c>
      <c r="H27" s="30" t="s">
        <v>218</v>
      </c>
      <c r="I27" s="30" t="s">
        <v>98</v>
      </c>
      <c r="J27" s="30" t="s">
        <v>99</v>
      </c>
      <c r="K27" s="30" t="s">
        <v>99</v>
      </c>
      <c r="L27" s="27" t="s">
        <v>205</v>
      </c>
      <c r="M27" s="25">
        <v>100</v>
      </c>
      <c r="N27" s="28">
        <v>43646</v>
      </c>
      <c r="O27" s="25" t="s">
        <v>288</v>
      </c>
      <c r="P27" s="99">
        <v>100</v>
      </c>
      <c r="Q27" s="28">
        <v>43738</v>
      </c>
      <c r="R27" s="25" t="s">
        <v>288</v>
      </c>
      <c r="S27" s="43">
        <v>100</v>
      </c>
      <c r="T27" s="44" t="s">
        <v>277</v>
      </c>
      <c r="U27" s="44"/>
      <c r="V27" s="43">
        <v>100</v>
      </c>
      <c r="W27" s="44" t="s">
        <v>277</v>
      </c>
      <c r="X27" s="70"/>
      <c r="Y27" s="43">
        <v>100</v>
      </c>
      <c r="Z27" s="44" t="s">
        <v>277</v>
      </c>
      <c r="AA27" s="93">
        <v>43475</v>
      </c>
      <c r="AB27" s="94">
        <v>43625</v>
      </c>
      <c r="AC27" s="87" t="s">
        <v>64</v>
      </c>
    </row>
    <row r="28" spans="1:29" s="1" customFormat="1" ht="127.5" customHeight="1" x14ac:dyDescent="0.25">
      <c r="A28" s="24">
        <v>25</v>
      </c>
      <c r="B28" s="105">
        <v>263</v>
      </c>
      <c r="C28" s="88" t="s">
        <v>110</v>
      </c>
      <c r="D28" s="88">
        <v>20</v>
      </c>
      <c r="E28" s="88" t="s">
        <v>111</v>
      </c>
      <c r="F28" s="88">
        <v>1</v>
      </c>
      <c r="G28" s="30" t="s">
        <v>194</v>
      </c>
      <c r="H28" s="30" t="s">
        <v>123</v>
      </c>
      <c r="I28" s="30" t="s">
        <v>135</v>
      </c>
      <c r="J28" s="30" t="s">
        <v>136</v>
      </c>
      <c r="K28" s="65" t="s">
        <v>137</v>
      </c>
      <c r="L28" s="27" t="s">
        <v>249</v>
      </c>
      <c r="M28" s="25">
        <v>0</v>
      </c>
      <c r="N28" s="28">
        <v>43646</v>
      </c>
      <c r="O28" s="96" t="s">
        <v>391</v>
      </c>
      <c r="P28" s="99">
        <v>0</v>
      </c>
      <c r="Q28" s="28">
        <v>43738</v>
      </c>
      <c r="R28" s="68" t="s">
        <v>327</v>
      </c>
      <c r="S28" s="43">
        <v>0</v>
      </c>
      <c r="T28" s="71" t="s">
        <v>329</v>
      </c>
      <c r="U28" s="72" t="s">
        <v>385</v>
      </c>
      <c r="V28" s="43">
        <v>100</v>
      </c>
      <c r="W28" s="71" t="s">
        <v>277</v>
      </c>
      <c r="X28" s="71"/>
      <c r="Y28" s="43">
        <v>100</v>
      </c>
      <c r="Z28" s="71" t="s">
        <v>277</v>
      </c>
      <c r="AA28" s="31">
        <v>43845</v>
      </c>
      <c r="AB28" s="31">
        <v>43889</v>
      </c>
      <c r="AC28" s="87" t="s">
        <v>94</v>
      </c>
    </row>
    <row r="29" spans="1:29" s="1" customFormat="1" ht="88.2" customHeight="1" x14ac:dyDescent="0.25">
      <c r="A29" s="24">
        <v>26</v>
      </c>
      <c r="B29" s="105">
        <v>263</v>
      </c>
      <c r="C29" s="88" t="s">
        <v>110</v>
      </c>
      <c r="D29" s="88">
        <v>20</v>
      </c>
      <c r="E29" s="88" t="s">
        <v>112</v>
      </c>
      <c r="F29" s="88">
        <v>1</v>
      </c>
      <c r="G29" s="30" t="s">
        <v>195</v>
      </c>
      <c r="H29" s="30" t="s">
        <v>124</v>
      </c>
      <c r="I29" s="30" t="s">
        <v>138</v>
      </c>
      <c r="J29" s="30" t="s">
        <v>139</v>
      </c>
      <c r="K29" s="65" t="s">
        <v>140</v>
      </c>
      <c r="L29" s="66" t="s">
        <v>232</v>
      </c>
      <c r="M29" s="25">
        <v>33</v>
      </c>
      <c r="N29" s="28">
        <v>43646</v>
      </c>
      <c r="O29" s="96" t="s">
        <v>392</v>
      </c>
      <c r="P29" s="99">
        <v>66</v>
      </c>
      <c r="Q29" s="28">
        <v>43738</v>
      </c>
      <c r="R29" s="27" t="s">
        <v>322</v>
      </c>
      <c r="S29" s="43">
        <v>100</v>
      </c>
      <c r="T29" s="44" t="s">
        <v>277</v>
      </c>
      <c r="U29" s="44"/>
      <c r="V29" s="43">
        <v>100</v>
      </c>
      <c r="W29" s="71" t="s">
        <v>277</v>
      </c>
      <c r="X29" s="71"/>
      <c r="Y29" s="43">
        <v>100</v>
      </c>
      <c r="Z29" s="71" t="s">
        <v>277</v>
      </c>
      <c r="AA29" s="31">
        <v>43595</v>
      </c>
      <c r="AB29" s="31">
        <v>43840</v>
      </c>
      <c r="AC29" s="87" t="s">
        <v>94</v>
      </c>
    </row>
    <row r="30" spans="1:29" s="1" customFormat="1" ht="93" customHeight="1" x14ac:dyDescent="0.25">
      <c r="A30" s="24">
        <v>27</v>
      </c>
      <c r="B30" s="105">
        <v>263</v>
      </c>
      <c r="C30" s="88" t="s">
        <v>110</v>
      </c>
      <c r="D30" s="88">
        <v>20</v>
      </c>
      <c r="E30" s="88" t="s">
        <v>113</v>
      </c>
      <c r="F30" s="88">
        <v>1</v>
      </c>
      <c r="G30" s="30" t="s">
        <v>196</v>
      </c>
      <c r="H30" s="30" t="s">
        <v>125</v>
      </c>
      <c r="I30" s="30" t="s">
        <v>141</v>
      </c>
      <c r="J30" s="30" t="s">
        <v>142</v>
      </c>
      <c r="K30" s="30" t="s">
        <v>143</v>
      </c>
      <c r="L30" s="27" t="s">
        <v>256</v>
      </c>
      <c r="M30" s="25">
        <v>50</v>
      </c>
      <c r="N30" s="28">
        <v>43646</v>
      </c>
      <c r="O30" s="68" t="s">
        <v>337</v>
      </c>
      <c r="P30" s="99">
        <v>100</v>
      </c>
      <c r="Q30" s="28">
        <v>43738</v>
      </c>
      <c r="R30" s="27" t="s">
        <v>296</v>
      </c>
      <c r="S30" s="43">
        <v>100</v>
      </c>
      <c r="T30" s="44" t="s">
        <v>277</v>
      </c>
      <c r="U30" s="44"/>
      <c r="V30" s="43">
        <v>100</v>
      </c>
      <c r="W30" s="71" t="s">
        <v>277</v>
      </c>
      <c r="X30" s="71"/>
      <c r="Y30" s="43">
        <v>100</v>
      </c>
      <c r="Z30" s="71" t="s">
        <v>277</v>
      </c>
      <c r="AA30" s="31">
        <v>43580</v>
      </c>
      <c r="AB30" s="31">
        <v>43799</v>
      </c>
      <c r="AC30" s="87" t="s">
        <v>64</v>
      </c>
    </row>
    <row r="31" spans="1:29" s="1" customFormat="1" ht="85.5" customHeight="1" x14ac:dyDescent="0.25">
      <c r="A31" s="24">
        <v>28</v>
      </c>
      <c r="B31" s="105">
        <v>263</v>
      </c>
      <c r="C31" s="88" t="s">
        <v>110</v>
      </c>
      <c r="D31" s="88">
        <v>20</v>
      </c>
      <c r="E31" s="88" t="s">
        <v>114</v>
      </c>
      <c r="F31" s="88">
        <v>1</v>
      </c>
      <c r="G31" s="30" t="s">
        <v>197</v>
      </c>
      <c r="H31" s="30" t="s">
        <v>126</v>
      </c>
      <c r="I31" s="30" t="s">
        <v>144</v>
      </c>
      <c r="J31" s="30" t="s">
        <v>145</v>
      </c>
      <c r="K31" s="30" t="s">
        <v>146</v>
      </c>
      <c r="L31" s="27" t="s">
        <v>234</v>
      </c>
      <c r="M31" s="25">
        <v>50</v>
      </c>
      <c r="N31" s="28">
        <v>43646</v>
      </c>
      <c r="O31" s="68" t="s">
        <v>304</v>
      </c>
      <c r="P31" s="99">
        <v>50</v>
      </c>
      <c r="Q31" s="28">
        <v>43738</v>
      </c>
      <c r="R31" s="68" t="s">
        <v>304</v>
      </c>
      <c r="S31" s="43">
        <v>50</v>
      </c>
      <c r="T31" s="71" t="s">
        <v>329</v>
      </c>
      <c r="U31" s="72" t="s">
        <v>386</v>
      </c>
      <c r="V31" s="43">
        <v>100</v>
      </c>
      <c r="W31" s="71" t="s">
        <v>277</v>
      </c>
      <c r="X31" s="71"/>
      <c r="Y31" s="43">
        <v>100</v>
      </c>
      <c r="Z31" s="71" t="s">
        <v>277</v>
      </c>
      <c r="AA31" s="31">
        <v>43580</v>
      </c>
      <c r="AB31" s="31">
        <v>43945</v>
      </c>
      <c r="AC31" s="87" t="s">
        <v>64</v>
      </c>
    </row>
    <row r="32" spans="1:29" s="1" customFormat="1" ht="154.19999999999999" customHeight="1" x14ac:dyDescent="0.25">
      <c r="A32" s="30">
        <v>29</v>
      </c>
      <c r="B32" s="88">
        <v>263</v>
      </c>
      <c r="C32" s="88" t="s">
        <v>110</v>
      </c>
      <c r="D32" s="88">
        <v>20</v>
      </c>
      <c r="E32" s="88" t="s">
        <v>115</v>
      </c>
      <c r="F32" s="88">
        <v>1</v>
      </c>
      <c r="G32" s="30" t="s">
        <v>219</v>
      </c>
      <c r="H32" s="30" t="s">
        <v>127</v>
      </c>
      <c r="I32" s="30" t="s">
        <v>147</v>
      </c>
      <c r="J32" s="30" t="s">
        <v>148</v>
      </c>
      <c r="K32" s="30" t="s">
        <v>148</v>
      </c>
      <c r="L32" s="27" t="s">
        <v>257</v>
      </c>
      <c r="M32" s="25">
        <v>50</v>
      </c>
      <c r="N32" s="28">
        <v>43646</v>
      </c>
      <c r="O32" s="27" t="s">
        <v>288</v>
      </c>
      <c r="P32" s="99">
        <v>100</v>
      </c>
      <c r="Q32" s="28">
        <v>43738</v>
      </c>
      <c r="R32" s="27" t="s">
        <v>288</v>
      </c>
      <c r="S32" s="43">
        <v>100</v>
      </c>
      <c r="T32" s="44" t="s">
        <v>277</v>
      </c>
      <c r="U32" s="44"/>
      <c r="V32" s="43">
        <v>100</v>
      </c>
      <c r="W32" s="71" t="s">
        <v>277</v>
      </c>
      <c r="X32" s="71"/>
      <c r="Y32" s="43">
        <v>100</v>
      </c>
      <c r="Z32" s="71" t="s">
        <v>277</v>
      </c>
      <c r="AA32" s="31">
        <v>43615</v>
      </c>
      <c r="AB32" s="31">
        <v>43738</v>
      </c>
      <c r="AC32" s="87" t="s">
        <v>19</v>
      </c>
    </row>
    <row r="33" spans="1:29" s="1" customFormat="1" ht="103.95" customHeight="1" x14ac:dyDescent="0.25">
      <c r="A33" s="30">
        <v>30</v>
      </c>
      <c r="B33" s="88">
        <v>263</v>
      </c>
      <c r="C33" s="88" t="s">
        <v>110</v>
      </c>
      <c r="D33" s="88">
        <v>20</v>
      </c>
      <c r="E33" s="88" t="s">
        <v>115</v>
      </c>
      <c r="F33" s="88">
        <v>2</v>
      </c>
      <c r="G33" s="30" t="s">
        <v>303</v>
      </c>
      <c r="H33" s="30" t="s">
        <v>127</v>
      </c>
      <c r="I33" s="30" t="s">
        <v>149</v>
      </c>
      <c r="J33" s="30" t="s">
        <v>150</v>
      </c>
      <c r="K33" s="30" t="s">
        <v>151</v>
      </c>
      <c r="L33" s="30" t="s">
        <v>241</v>
      </c>
      <c r="M33" s="30">
        <v>0</v>
      </c>
      <c r="N33" s="97">
        <v>43646</v>
      </c>
      <c r="O33" s="30" t="s">
        <v>393</v>
      </c>
      <c r="P33" s="99">
        <v>60</v>
      </c>
      <c r="Q33" s="97">
        <v>43738</v>
      </c>
      <c r="R33" s="30" t="s">
        <v>330</v>
      </c>
      <c r="S33" s="43">
        <v>100</v>
      </c>
      <c r="T33" s="44" t="s">
        <v>277</v>
      </c>
      <c r="U33" s="44"/>
      <c r="V33" s="43">
        <v>100</v>
      </c>
      <c r="W33" s="71" t="s">
        <v>277</v>
      </c>
      <c r="X33" s="71"/>
      <c r="Y33" s="43">
        <v>100</v>
      </c>
      <c r="Z33" s="71" t="s">
        <v>277</v>
      </c>
      <c r="AA33" s="92">
        <v>43739</v>
      </c>
      <c r="AB33" s="92">
        <v>43799</v>
      </c>
      <c r="AC33" s="88" t="s">
        <v>68</v>
      </c>
    </row>
    <row r="34" spans="1:29" s="1" customFormat="1" ht="105" customHeight="1" x14ac:dyDescent="0.25">
      <c r="A34" s="24">
        <v>31</v>
      </c>
      <c r="B34" s="105">
        <v>263</v>
      </c>
      <c r="C34" s="88" t="s">
        <v>110</v>
      </c>
      <c r="D34" s="88">
        <v>20</v>
      </c>
      <c r="E34" s="91" t="s">
        <v>116</v>
      </c>
      <c r="F34" s="91">
        <v>1</v>
      </c>
      <c r="G34" s="30" t="s">
        <v>355</v>
      </c>
      <c r="H34" s="26" t="s">
        <v>128</v>
      </c>
      <c r="I34" s="30" t="s">
        <v>152</v>
      </c>
      <c r="J34" s="26" t="s">
        <v>153</v>
      </c>
      <c r="K34" s="30" t="s">
        <v>154</v>
      </c>
      <c r="L34" s="27" t="s">
        <v>235</v>
      </c>
      <c r="M34" s="25">
        <v>100</v>
      </c>
      <c r="N34" s="28">
        <v>43646</v>
      </c>
      <c r="O34" s="51" t="s">
        <v>288</v>
      </c>
      <c r="P34" s="99">
        <v>100</v>
      </c>
      <c r="Q34" s="28">
        <v>43738</v>
      </c>
      <c r="R34" s="27" t="s">
        <v>288</v>
      </c>
      <c r="S34" s="43">
        <v>100</v>
      </c>
      <c r="T34" s="44" t="s">
        <v>277</v>
      </c>
      <c r="U34" s="44"/>
      <c r="V34" s="43">
        <v>100</v>
      </c>
      <c r="W34" s="71" t="s">
        <v>277</v>
      </c>
      <c r="X34" s="71"/>
      <c r="Y34" s="43">
        <v>100</v>
      </c>
      <c r="Z34" s="71" t="s">
        <v>277</v>
      </c>
      <c r="AA34" s="31">
        <v>43579</v>
      </c>
      <c r="AB34" s="31">
        <v>43646</v>
      </c>
      <c r="AC34" s="87" t="s">
        <v>192</v>
      </c>
    </row>
    <row r="35" spans="1:29" s="1" customFormat="1" ht="99.75" customHeight="1" x14ac:dyDescent="0.25">
      <c r="A35" s="24">
        <v>32</v>
      </c>
      <c r="B35" s="105">
        <v>263</v>
      </c>
      <c r="C35" s="88" t="s">
        <v>110</v>
      </c>
      <c r="D35" s="88">
        <v>20</v>
      </c>
      <c r="E35" s="91" t="s">
        <v>116</v>
      </c>
      <c r="F35" s="91">
        <v>2</v>
      </c>
      <c r="G35" s="30" t="s">
        <v>355</v>
      </c>
      <c r="H35" s="26" t="s">
        <v>128</v>
      </c>
      <c r="I35" s="26" t="s">
        <v>281</v>
      </c>
      <c r="J35" s="26" t="s">
        <v>155</v>
      </c>
      <c r="K35" s="26" t="s">
        <v>156</v>
      </c>
      <c r="L35" s="27" t="s">
        <v>236</v>
      </c>
      <c r="M35" s="25">
        <v>100</v>
      </c>
      <c r="N35" s="28">
        <v>43646</v>
      </c>
      <c r="O35" s="51" t="s">
        <v>288</v>
      </c>
      <c r="P35" s="99">
        <v>100</v>
      </c>
      <c r="Q35" s="28">
        <v>43738</v>
      </c>
      <c r="R35" s="27" t="s">
        <v>288</v>
      </c>
      <c r="S35" s="43">
        <v>100</v>
      </c>
      <c r="T35" s="44" t="s">
        <v>277</v>
      </c>
      <c r="U35" s="44"/>
      <c r="V35" s="43">
        <v>100</v>
      </c>
      <c r="W35" s="71" t="s">
        <v>277</v>
      </c>
      <c r="X35" s="71"/>
      <c r="Y35" s="43">
        <v>100</v>
      </c>
      <c r="Z35" s="71" t="s">
        <v>277</v>
      </c>
      <c r="AA35" s="31">
        <v>43579</v>
      </c>
      <c r="AB35" s="31">
        <v>43677</v>
      </c>
      <c r="AC35" s="87" t="s">
        <v>192</v>
      </c>
    </row>
    <row r="36" spans="1:29" s="1" customFormat="1" ht="82.5" customHeight="1" x14ac:dyDescent="0.25">
      <c r="A36" s="24">
        <v>33</v>
      </c>
      <c r="B36" s="105">
        <v>263</v>
      </c>
      <c r="C36" s="88" t="s">
        <v>110</v>
      </c>
      <c r="D36" s="88">
        <v>20</v>
      </c>
      <c r="E36" s="91" t="s">
        <v>116</v>
      </c>
      <c r="F36" s="91">
        <v>3</v>
      </c>
      <c r="G36" s="30" t="s">
        <v>355</v>
      </c>
      <c r="H36" s="26" t="s">
        <v>128</v>
      </c>
      <c r="I36" s="26" t="s">
        <v>157</v>
      </c>
      <c r="J36" s="26" t="s">
        <v>158</v>
      </c>
      <c r="K36" s="26" t="s">
        <v>159</v>
      </c>
      <c r="L36" s="27" t="s">
        <v>252</v>
      </c>
      <c r="M36" s="25">
        <v>10</v>
      </c>
      <c r="N36" s="28">
        <v>43646</v>
      </c>
      <c r="O36" s="51" t="s">
        <v>300</v>
      </c>
      <c r="P36" s="99">
        <v>100</v>
      </c>
      <c r="Q36" s="28">
        <v>43738</v>
      </c>
      <c r="R36" s="27" t="s">
        <v>300</v>
      </c>
      <c r="S36" s="43">
        <v>100</v>
      </c>
      <c r="T36" s="44" t="s">
        <v>277</v>
      </c>
      <c r="U36" s="44"/>
      <c r="V36" s="43">
        <v>100</v>
      </c>
      <c r="W36" s="71" t="s">
        <v>277</v>
      </c>
      <c r="X36" s="71"/>
      <c r="Y36" s="43">
        <v>100</v>
      </c>
      <c r="Z36" s="71" t="s">
        <v>277</v>
      </c>
      <c r="AA36" s="31">
        <v>43617</v>
      </c>
      <c r="AB36" s="31">
        <v>43708</v>
      </c>
      <c r="AC36" s="87" t="s">
        <v>379</v>
      </c>
    </row>
    <row r="37" spans="1:29" s="1" customFormat="1" ht="127.5" customHeight="1" x14ac:dyDescent="0.25">
      <c r="A37" s="24">
        <v>34</v>
      </c>
      <c r="B37" s="105">
        <v>263</v>
      </c>
      <c r="C37" s="88" t="s">
        <v>110</v>
      </c>
      <c r="D37" s="88">
        <v>20</v>
      </c>
      <c r="E37" s="91" t="s">
        <v>117</v>
      </c>
      <c r="F37" s="91">
        <v>1</v>
      </c>
      <c r="G37" s="30" t="s">
        <v>356</v>
      </c>
      <c r="H37" s="26" t="s">
        <v>129</v>
      </c>
      <c r="I37" s="26" t="s">
        <v>220</v>
      </c>
      <c r="J37" s="26" t="s">
        <v>160</v>
      </c>
      <c r="K37" s="26" t="s">
        <v>161</v>
      </c>
      <c r="L37" s="27" t="s">
        <v>267</v>
      </c>
      <c r="M37" s="25">
        <v>100</v>
      </c>
      <c r="N37" s="28">
        <v>43646</v>
      </c>
      <c r="O37" s="27" t="s">
        <v>288</v>
      </c>
      <c r="P37" s="99">
        <v>100</v>
      </c>
      <c r="Q37" s="28">
        <v>43738</v>
      </c>
      <c r="R37" s="27" t="s">
        <v>288</v>
      </c>
      <c r="S37" s="43">
        <v>100</v>
      </c>
      <c r="T37" s="44" t="s">
        <v>277</v>
      </c>
      <c r="U37" s="44"/>
      <c r="V37" s="43">
        <v>100</v>
      </c>
      <c r="W37" s="71" t="s">
        <v>277</v>
      </c>
      <c r="X37" s="71"/>
      <c r="Y37" s="43">
        <v>100</v>
      </c>
      <c r="Z37" s="71" t="s">
        <v>277</v>
      </c>
      <c r="AA37" s="31">
        <v>43579</v>
      </c>
      <c r="AB37" s="31">
        <v>43676</v>
      </c>
      <c r="AC37" s="87" t="s">
        <v>379</v>
      </c>
    </row>
    <row r="38" spans="1:29" s="1" customFormat="1" ht="83.25" customHeight="1" x14ac:dyDescent="0.25">
      <c r="A38" s="24">
        <v>35</v>
      </c>
      <c r="B38" s="105">
        <v>263</v>
      </c>
      <c r="C38" s="88" t="s">
        <v>110</v>
      </c>
      <c r="D38" s="88">
        <v>20</v>
      </c>
      <c r="E38" s="91" t="s">
        <v>117</v>
      </c>
      <c r="F38" s="91">
        <v>2</v>
      </c>
      <c r="G38" s="30" t="s">
        <v>356</v>
      </c>
      <c r="H38" s="26" t="s">
        <v>129</v>
      </c>
      <c r="I38" s="26" t="s">
        <v>162</v>
      </c>
      <c r="J38" s="26" t="s">
        <v>163</v>
      </c>
      <c r="K38" s="26" t="s">
        <v>164</v>
      </c>
      <c r="L38" s="27" t="s">
        <v>250</v>
      </c>
      <c r="M38" s="25">
        <v>100</v>
      </c>
      <c r="N38" s="28">
        <v>43646</v>
      </c>
      <c r="O38" s="27" t="s">
        <v>288</v>
      </c>
      <c r="P38" s="99">
        <v>100</v>
      </c>
      <c r="Q38" s="28">
        <v>43738</v>
      </c>
      <c r="R38" s="27" t="s">
        <v>288</v>
      </c>
      <c r="S38" s="43">
        <v>100</v>
      </c>
      <c r="T38" s="44" t="s">
        <v>277</v>
      </c>
      <c r="U38" s="44"/>
      <c r="V38" s="43">
        <v>100</v>
      </c>
      <c r="W38" s="71" t="s">
        <v>277</v>
      </c>
      <c r="X38" s="71"/>
      <c r="Y38" s="43">
        <v>100</v>
      </c>
      <c r="Z38" s="71" t="s">
        <v>277</v>
      </c>
      <c r="AA38" s="31">
        <v>43579</v>
      </c>
      <c r="AB38" s="31">
        <v>43676</v>
      </c>
      <c r="AC38" s="87" t="s">
        <v>192</v>
      </c>
    </row>
    <row r="39" spans="1:29" s="1" customFormat="1" ht="78.75" customHeight="1" x14ac:dyDescent="0.25">
      <c r="A39" s="24">
        <v>36</v>
      </c>
      <c r="B39" s="105">
        <v>263</v>
      </c>
      <c r="C39" s="88" t="s">
        <v>110</v>
      </c>
      <c r="D39" s="88">
        <v>20</v>
      </c>
      <c r="E39" s="91" t="s">
        <v>117</v>
      </c>
      <c r="F39" s="91">
        <v>3</v>
      </c>
      <c r="G39" s="30" t="s">
        <v>356</v>
      </c>
      <c r="H39" s="26" t="s">
        <v>129</v>
      </c>
      <c r="I39" s="26" t="s">
        <v>165</v>
      </c>
      <c r="J39" s="26" t="s">
        <v>166</v>
      </c>
      <c r="K39" s="26" t="s">
        <v>167</v>
      </c>
      <c r="L39" s="27" t="s">
        <v>240</v>
      </c>
      <c r="M39" s="25">
        <v>100</v>
      </c>
      <c r="N39" s="28">
        <v>43646</v>
      </c>
      <c r="O39" s="27" t="s">
        <v>288</v>
      </c>
      <c r="P39" s="99">
        <v>100</v>
      </c>
      <c r="Q39" s="28">
        <v>43738</v>
      </c>
      <c r="R39" s="27" t="s">
        <v>288</v>
      </c>
      <c r="S39" s="43">
        <v>100</v>
      </c>
      <c r="T39" s="44" t="s">
        <v>277</v>
      </c>
      <c r="U39" s="44"/>
      <c r="V39" s="43">
        <v>100</v>
      </c>
      <c r="W39" s="71" t="s">
        <v>277</v>
      </c>
      <c r="X39" s="71"/>
      <c r="Y39" s="43">
        <v>100</v>
      </c>
      <c r="Z39" s="71" t="s">
        <v>277</v>
      </c>
      <c r="AA39" s="31">
        <v>43579</v>
      </c>
      <c r="AB39" s="31">
        <v>43676</v>
      </c>
      <c r="AC39" s="87" t="s">
        <v>192</v>
      </c>
    </row>
    <row r="40" spans="1:29" s="1" customFormat="1" ht="78" customHeight="1" x14ac:dyDescent="0.25">
      <c r="A40" s="24">
        <v>37</v>
      </c>
      <c r="B40" s="105">
        <v>263</v>
      </c>
      <c r="C40" s="88" t="s">
        <v>110</v>
      </c>
      <c r="D40" s="88">
        <v>20</v>
      </c>
      <c r="E40" s="91" t="s">
        <v>81</v>
      </c>
      <c r="F40" s="91">
        <v>1</v>
      </c>
      <c r="G40" s="30" t="s">
        <v>198</v>
      </c>
      <c r="H40" s="26" t="s">
        <v>130</v>
      </c>
      <c r="I40" s="26" t="s">
        <v>168</v>
      </c>
      <c r="J40" s="26" t="s">
        <v>169</v>
      </c>
      <c r="K40" s="26" t="s">
        <v>170</v>
      </c>
      <c r="L40" s="27" t="s">
        <v>237</v>
      </c>
      <c r="M40" s="25">
        <v>100</v>
      </c>
      <c r="N40" s="28">
        <v>43646</v>
      </c>
      <c r="O40" s="27" t="s">
        <v>288</v>
      </c>
      <c r="P40" s="99">
        <v>100</v>
      </c>
      <c r="Q40" s="28">
        <v>43738</v>
      </c>
      <c r="R40" s="27" t="s">
        <v>288</v>
      </c>
      <c r="S40" s="43">
        <v>100</v>
      </c>
      <c r="T40" s="44" t="s">
        <v>277</v>
      </c>
      <c r="U40" s="44"/>
      <c r="V40" s="43">
        <v>100</v>
      </c>
      <c r="W40" s="71" t="s">
        <v>277</v>
      </c>
      <c r="X40" s="71"/>
      <c r="Y40" s="43">
        <v>100</v>
      </c>
      <c r="Z40" s="71" t="s">
        <v>277</v>
      </c>
      <c r="AA40" s="31">
        <v>43586</v>
      </c>
      <c r="AB40" s="31">
        <v>43677</v>
      </c>
      <c r="AC40" s="87" t="s">
        <v>192</v>
      </c>
    </row>
    <row r="41" spans="1:29" s="1" customFormat="1" ht="154.80000000000001" customHeight="1" x14ac:dyDescent="0.25">
      <c r="A41" s="24">
        <v>38</v>
      </c>
      <c r="B41" s="105">
        <v>263</v>
      </c>
      <c r="C41" s="88" t="s">
        <v>110</v>
      </c>
      <c r="D41" s="88">
        <v>20</v>
      </c>
      <c r="E41" s="91" t="s">
        <v>81</v>
      </c>
      <c r="F41" s="91">
        <v>2</v>
      </c>
      <c r="G41" s="30" t="s">
        <v>198</v>
      </c>
      <c r="H41" s="26" t="s">
        <v>130</v>
      </c>
      <c r="I41" s="26" t="s">
        <v>228</v>
      </c>
      <c r="J41" s="26" t="s">
        <v>171</v>
      </c>
      <c r="K41" s="26" t="s">
        <v>172</v>
      </c>
      <c r="L41" s="27" t="s">
        <v>251</v>
      </c>
      <c r="M41" s="25">
        <v>0</v>
      </c>
      <c r="N41" s="28">
        <v>43646</v>
      </c>
      <c r="O41" s="27" t="s">
        <v>319</v>
      </c>
      <c r="P41" s="99">
        <v>100</v>
      </c>
      <c r="Q41" s="28">
        <v>43738</v>
      </c>
      <c r="R41" s="27" t="s">
        <v>319</v>
      </c>
      <c r="S41" s="43">
        <v>100</v>
      </c>
      <c r="T41" s="44" t="s">
        <v>277</v>
      </c>
      <c r="U41" s="44"/>
      <c r="V41" s="43">
        <v>100</v>
      </c>
      <c r="W41" s="71" t="s">
        <v>277</v>
      </c>
      <c r="X41" s="71"/>
      <c r="Y41" s="43">
        <v>100</v>
      </c>
      <c r="Z41" s="71" t="s">
        <v>277</v>
      </c>
      <c r="AA41" s="31">
        <v>43647</v>
      </c>
      <c r="AB41" s="31">
        <v>43708</v>
      </c>
      <c r="AC41" s="87" t="s">
        <v>379</v>
      </c>
    </row>
    <row r="42" spans="1:29" s="1" customFormat="1" ht="140.4" customHeight="1" x14ac:dyDescent="0.25">
      <c r="A42" s="41">
        <v>39</v>
      </c>
      <c r="B42" s="87">
        <v>263</v>
      </c>
      <c r="C42" s="87" t="s">
        <v>110</v>
      </c>
      <c r="D42" s="88">
        <v>20</v>
      </c>
      <c r="E42" s="87" t="s">
        <v>77</v>
      </c>
      <c r="F42" s="87">
        <v>1</v>
      </c>
      <c r="G42" s="30" t="s">
        <v>199</v>
      </c>
      <c r="H42" s="30" t="s">
        <v>221</v>
      </c>
      <c r="I42" s="30" t="s">
        <v>173</v>
      </c>
      <c r="J42" s="30" t="s">
        <v>174</v>
      </c>
      <c r="K42" s="30" t="s">
        <v>175</v>
      </c>
      <c r="L42" s="30" t="s">
        <v>238</v>
      </c>
      <c r="M42" s="41">
        <v>25</v>
      </c>
      <c r="N42" s="28">
        <v>43646</v>
      </c>
      <c r="O42" s="27" t="s">
        <v>394</v>
      </c>
      <c r="P42" s="99">
        <v>75</v>
      </c>
      <c r="Q42" s="28">
        <v>43738</v>
      </c>
      <c r="R42" s="27" t="s">
        <v>331</v>
      </c>
      <c r="S42" s="43">
        <v>100</v>
      </c>
      <c r="T42" s="44" t="s">
        <v>277</v>
      </c>
      <c r="U42" s="44"/>
      <c r="V42" s="43">
        <v>100</v>
      </c>
      <c r="W42" s="71" t="s">
        <v>277</v>
      </c>
      <c r="X42" s="71"/>
      <c r="Y42" s="43">
        <v>100</v>
      </c>
      <c r="Z42" s="71" t="s">
        <v>277</v>
      </c>
      <c r="AA42" s="31">
        <v>43586</v>
      </c>
      <c r="AB42" s="31">
        <v>43830</v>
      </c>
      <c r="AC42" s="87" t="s">
        <v>192</v>
      </c>
    </row>
    <row r="43" spans="1:29" s="1" customFormat="1" ht="131.4" customHeight="1" x14ac:dyDescent="0.25">
      <c r="A43" s="41">
        <v>40</v>
      </c>
      <c r="B43" s="87">
        <v>263</v>
      </c>
      <c r="C43" s="87" t="s">
        <v>110</v>
      </c>
      <c r="D43" s="88">
        <v>20</v>
      </c>
      <c r="E43" s="87" t="s">
        <v>77</v>
      </c>
      <c r="F43" s="91">
        <v>2</v>
      </c>
      <c r="G43" s="30" t="s">
        <v>199</v>
      </c>
      <c r="H43" s="26" t="s">
        <v>221</v>
      </c>
      <c r="I43" s="26" t="s">
        <v>222</v>
      </c>
      <c r="J43" s="26" t="s">
        <v>176</v>
      </c>
      <c r="K43" s="26" t="s">
        <v>177</v>
      </c>
      <c r="L43" s="27" t="s">
        <v>268</v>
      </c>
      <c r="M43" s="25">
        <v>30</v>
      </c>
      <c r="N43" s="28">
        <v>43646</v>
      </c>
      <c r="O43" s="27" t="s">
        <v>301</v>
      </c>
      <c r="P43" s="99">
        <v>100</v>
      </c>
      <c r="Q43" s="28">
        <v>43738</v>
      </c>
      <c r="R43" s="27" t="s">
        <v>301</v>
      </c>
      <c r="S43" s="43">
        <v>100</v>
      </c>
      <c r="T43" s="44" t="s">
        <v>277</v>
      </c>
      <c r="U43" s="44"/>
      <c r="V43" s="43">
        <v>100</v>
      </c>
      <c r="W43" s="71" t="s">
        <v>277</v>
      </c>
      <c r="X43" s="71"/>
      <c r="Y43" s="43">
        <v>100</v>
      </c>
      <c r="Z43" s="71" t="s">
        <v>277</v>
      </c>
      <c r="AA43" s="31">
        <v>43586</v>
      </c>
      <c r="AB43" s="31">
        <v>43676</v>
      </c>
      <c r="AC43" s="87" t="s">
        <v>192</v>
      </c>
    </row>
    <row r="44" spans="1:29" s="1" customFormat="1" ht="82.8" x14ac:dyDescent="0.25">
      <c r="A44" s="24">
        <v>41</v>
      </c>
      <c r="B44" s="105">
        <v>263</v>
      </c>
      <c r="C44" s="88" t="s">
        <v>110</v>
      </c>
      <c r="D44" s="88">
        <v>20</v>
      </c>
      <c r="E44" s="91" t="s">
        <v>118</v>
      </c>
      <c r="F44" s="91">
        <v>1</v>
      </c>
      <c r="G44" s="30" t="s">
        <v>200</v>
      </c>
      <c r="H44" s="26" t="s">
        <v>131</v>
      </c>
      <c r="I44" s="26" t="s">
        <v>178</v>
      </c>
      <c r="J44" s="26" t="s">
        <v>179</v>
      </c>
      <c r="K44" s="26" t="s">
        <v>179</v>
      </c>
      <c r="L44" s="27" t="s">
        <v>254</v>
      </c>
      <c r="M44" s="25">
        <v>100</v>
      </c>
      <c r="N44" s="28">
        <v>43646</v>
      </c>
      <c r="O44" s="68" t="s">
        <v>288</v>
      </c>
      <c r="P44" s="99">
        <v>100</v>
      </c>
      <c r="Q44" s="28">
        <v>43738</v>
      </c>
      <c r="R44" s="27" t="s">
        <v>288</v>
      </c>
      <c r="S44" s="43">
        <v>100</v>
      </c>
      <c r="T44" s="44" t="s">
        <v>277</v>
      </c>
      <c r="U44" s="44"/>
      <c r="V44" s="43">
        <v>100</v>
      </c>
      <c r="W44" s="71" t="s">
        <v>277</v>
      </c>
      <c r="X44" s="71"/>
      <c r="Y44" s="43">
        <v>100</v>
      </c>
      <c r="Z44" s="71" t="s">
        <v>277</v>
      </c>
      <c r="AA44" s="31">
        <v>43586</v>
      </c>
      <c r="AB44" s="31">
        <v>43707</v>
      </c>
      <c r="AC44" s="87" t="s">
        <v>64</v>
      </c>
    </row>
    <row r="45" spans="1:29" s="1" customFormat="1" ht="82.8" x14ac:dyDescent="0.25">
      <c r="A45" s="24">
        <v>42</v>
      </c>
      <c r="B45" s="105">
        <v>263</v>
      </c>
      <c r="C45" s="88" t="s">
        <v>110</v>
      </c>
      <c r="D45" s="88">
        <v>20</v>
      </c>
      <c r="E45" s="91" t="s">
        <v>118</v>
      </c>
      <c r="F45" s="91">
        <v>2</v>
      </c>
      <c r="G45" s="30" t="s">
        <v>200</v>
      </c>
      <c r="H45" s="26" t="s">
        <v>131</v>
      </c>
      <c r="I45" s="26" t="s">
        <v>180</v>
      </c>
      <c r="J45" s="26" t="s">
        <v>181</v>
      </c>
      <c r="K45" s="26" t="s">
        <v>181</v>
      </c>
      <c r="L45" s="27" t="s">
        <v>258</v>
      </c>
      <c r="M45" s="25">
        <v>67</v>
      </c>
      <c r="N45" s="28">
        <v>43646</v>
      </c>
      <c r="O45" s="68" t="s">
        <v>297</v>
      </c>
      <c r="P45" s="99">
        <v>100</v>
      </c>
      <c r="Q45" s="28">
        <v>43738</v>
      </c>
      <c r="R45" s="27" t="s">
        <v>297</v>
      </c>
      <c r="S45" s="43">
        <v>100</v>
      </c>
      <c r="T45" s="44" t="s">
        <v>277</v>
      </c>
      <c r="U45" s="44"/>
      <c r="V45" s="43">
        <v>100</v>
      </c>
      <c r="W45" s="71" t="s">
        <v>277</v>
      </c>
      <c r="X45" s="71"/>
      <c r="Y45" s="43">
        <v>100</v>
      </c>
      <c r="Z45" s="71" t="s">
        <v>277</v>
      </c>
      <c r="AA45" s="31">
        <v>43586</v>
      </c>
      <c r="AB45" s="31">
        <v>43707</v>
      </c>
      <c r="AC45" s="87" t="s">
        <v>399</v>
      </c>
    </row>
    <row r="46" spans="1:29" s="1" customFormat="1" ht="137.25" customHeight="1" x14ac:dyDescent="0.25">
      <c r="A46" s="24">
        <v>43</v>
      </c>
      <c r="B46" s="105">
        <v>263</v>
      </c>
      <c r="C46" s="88" t="s">
        <v>110</v>
      </c>
      <c r="D46" s="88">
        <v>20</v>
      </c>
      <c r="E46" s="88" t="s">
        <v>119</v>
      </c>
      <c r="F46" s="88">
        <v>1</v>
      </c>
      <c r="G46" s="30" t="s">
        <v>201</v>
      </c>
      <c r="H46" s="30" t="s">
        <v>132</v>
      </c>
      <c r="I46" s="30" t="s">
        <v>229</v>
      </c>
      <c r="J46" s="30" t="s">
        <v>182</v>
      </c>
      <c r="K46" s="30" t="s">
        <v>183</v>
      </c>
      <c r="L46" s="27" t="s">
        <v>259</v>
      </c>
      <c r="M46" s="25">
        <v>0</v>
      </c>
      <c r="N46" s="28">
        <v>43646</v>
      </c>
      <c r="O46" s="27" t="s">
        <v>395</v>
      </c>
      <c r="P46" s="99">
        <v>50</v>
      </c>
      <c r="Q46" s="28">
        <v>43738</v>
      </c>
      <c r="R46" s="27" t="s">
        <v>336</v>
      </c>
      <c r="S46" s="43">
        <v>100</v>
      </c>
      <c r="T46" s="44" t="s">
        <v>277</v>
      </c>
      <c r="U46" s="44"/>
      <c r="V46" s="43">
        <v>100</v>
      </c>
      <c r="W46" s="71" t="s">
        <v>277</v>
      </c>
      <c r="X46" s="71"/>
      <c r="Y46" s="43">
        <v>100</v>
      </c>
      <c r="Z46" s="71" t="s">
        <v>277</v>
      </c>
      <c r="AA46" s="31">
        <v>43620</v>
      </c>
      <c r="AB46" s="31">
        <v>43707</v>
      </c>
      <c r="AC46" s="87" t="s">
        <v>373</v>
      </c>
    </row>
    <row r="47" spans="1:29" s="1" customFormat="1" ht="123" customHeight="1" x14ac:dyDescent="0.25">
      <c r="A47" s="24">
        <v>44</v>
      </c>
      <c r="B47" s="105">
        <v>263</v>
      </c>
      <c r="C47" s="88" t="s">
        <v>110</v>
      </c>
      <c r="D47" s="88">
        <v>20</v>
      </c>
      <c r="E47" s="91" t="s">
        <v>120</v>
      </c>
      <c r="F47" s="88">
        <v>1</v>
      </c>
      <c r="G47" s="30" t="s">
        <v>223</v>
      </c>
      <c r="H47" s="26" t="s">
        <v>224</v>
      </c>
      <c r="I47" s="30" t="s">
        <v>225</v>
      </c>
      <c r="J47" s="30" t="s">
        <v>184</v>
      </c>
      <c r="K47" s="30" t="s">
        <v>184</v>
      </c>
      <c r="L47" s="27" t="s">
        <v>239</v>
      </c>
      <c r="M47" s="25">
        <v>0</v>
      </c>
      <c r="N47" s="28">
        <v>43646</v>
      </c>
      <c r="O47" s="27" t="s">
        <v>272</v>
      </c>
      <c r="P47" s="99">
        <v>0</v>
      </c>
      <c r="Q47" s="28">
        <v>43738</v>
      </c>
      <c r="R47" s="27" t="s">
        <v>352</v>
      </c>
      <c r="S47" s="43">
        <v>100</v>
      </c>
      <c r="T47" s="44" t="s">
        <v>277</v>
      </c>
      <c r="U47" s="44"/>
      <c r="V47" s="43">
        <v>100</v>
      </c>
      <c r="W47" s="71" t="s">
        <v>277</v>
      </c>
      <c r="X47" s="71"/>
      <c r="Y47" s="43">
        <v>100</v>
      </c>
      <c r="Z47" s="71" t="s">
        <v>277</v>
      </c>
      <c r="AA47" s="31">
        <v>43617</v>
      </c>
      <c r="AB47" s="31">
        <v>43768</v>
      </c>
      <c r="AC47" s="87" t="s">
        <v>370</v>
      </c>
    </row>
    <row r="48" spans="1:29" s="1" customFormat="1" ht="84.6" customHeight="1" x14ac:dyDescent="0.25">
      <c r="A48" s="24">
        <v>45</v>
      </c>
      <c r="B48" s="105">
        <v>263</v>
      </c>
      <c r="C48" s="88" t="s">
        <v>110</v>
      </c>
      <c r="D48" s="91">
        <v>20</v>
      </c>
      <c r="E48" s="91" t="s">
        <v>121</v>
      </c>
      <c r="F48" s="91">
        <v>1</v>
      </c>
      <c r="G48" s="30" t="s">
        <v>202</v>
      </c>
      <c r="H48" s="26" t="s">
        <v>133</v>
      </c>
      <c r="I48" s="26" t="s">
        <v>185</v>
      </c>
      <c r="J48" s="26" t="s">
        <v>142</v>
      </c>
      <c r="K48" s="26" t="s">
        <v>142</v>
      </c>
      <c r="L48" s="27" t="s">
        <v>239</v>
      </c>
      <c r="M48" s="25">
        <v>0</v>
      </c>
      <c r="N48" s="28">
        <v>43646</v>
      </c>
      <c r="O48" s="27" t="s">
        <v>280</v>
      </c>
      <c r="P48" s="99">
        <v>100</v>
      </c>
      <c r="Q48" s="28">
        <v>43738</v>
      </c>
      <c r="R48" s="27" t="s">
        <v>280</v>
      </c>
      <c r="S48" s="43">
        <v>100</v>
      </c>
      <c r="T48" s="44" t="s">
        <v>277</v>
      </c>
      <c r="U48" s="44"/>
      <c r="V48" s="43">
        <v>100</v>
      </c>
      <c r="W48" s="71" t="s">
        <v>277</v>
      </c>
      <c r="X48" s="71"/>
      <c r="Y48" s="43">
        <v>100</v>
      </c>
      <c r="Z48" s="71" t="s">
        <v>277</v>
      </c>
      <c r="AA48" s="31">
        <v>43617</v>
      </c>
      <c r="AB48" s="31">
        <v>43768</v>
      </c>
      <c r="AC48" s="86" t="s">
        <v>193</v>
      </c>
    </row>
    <row r="49" spans="1:29" s="1" customFormat="1" ht="99.75" customHeight="1" x14ac:dyDescent="0.25">
      <c r="A49" s="24">
        <v>46</v>
      </c>
      <c r="B49" s="105">
        <v>263</v>
      </c>
      <c r="C49" s="88" t="s">
        <v>110</v>
      </c>
      <c r="D49" s="91">
        <v>20</v>
      </c>
      <c r="E49" s="91" t="s">
        <v>121</v>
      </c>
      <c r="F49" s="91">
        <v>2</v>
      </c>
      <c r="G49" s="30" t="s">
        <v>202</v>
      </c>
      <c r="H49" s="26" t="s">
        <v>133</v>
      </c>
      <c r="I49" s="26" t="s">
        <v>186</v>
      </c>
      <c r="J49" s="26" t="s">
        <v>145</v>
      </c>
      <c r="K49" s="26" t="s">
        <v>187</v>
      </c>
      <c r="L49" s="27" t="s">
        <v>239</v>
      </c>
      <c r="M49" s="25">
        <v>0</v>
      </c>
      <c r="N49" s="28">
        <v>43646</v>
      </c>
      <c r="O49" s="27" t="s">
        <v>298</v>
      </c>
      <c r="P49" s="99">
        <v>100</v>
      </c>
      <c r="Q49" s="28">
        <v>43738</v>
      </c>
      <c r="R49" s="27" t="s">
        <v>298</v>
      </c>
      <c r="S49" s="43">
        <v>100</v>
      </c>
      <c r="T49" s="44" t="s">
        <v>277</v>
      </c>
      <c r="U49" s="44"/>
      <c r="V49" s="43">
        <v>100</v>
      </c>
      <c r="W49" s="71" t="s">
        <v>277</v>
      </c>
      <c r="X49" s="71"/>
      <c r="Y49" s="43">
        <v>100</v>
      </c>
      <c r="Z49" s="71" t="s">
        <v>277</v>
      </c>
      <c r="AA49" s="31">
        <v>43617</v>
      </c>
      <c r="AB49" s="31">
        <v>43768</v>
      </c>
      <c r="AC49" s="86" t="s">
        <v>193</v>
      </c>
    </row>
    <row r="50" spans="1:29" s="1" customFormat="1" ht="111" customHeight="1" x14ac:dyDescent="0.25">
      <c r="A50" s="24">
        <v>47</v>
      </c>
      <c r="B50" s="105">
        <v>263</v>
      </c>
      <c r="C50" s="88" t="s">
        <v>110</v>
      </c>
      <c r="D50" s="91">
        <v>20</v>
      </c>
      <c r="E50" s="91" t="s">
        <v>122</v>
      </c>
      <c r="F50" s="91">
        <v>1</v>
      </c>
      <c r="G50" s="30" t="s">
        <v>203</v>
      </c>
      <c r="H50" s="26" t="s">
        <v>134</v>
      </c>
      <c r="I50" s="26" t="s">
        <v>188</v>
      </c>
      <c r="J50" s="26" t="s">
        <v>189</v>
      </c>
      <c r="K50" s="26" t="s">
        <v>189</v>
      </c>
      <c r="L50" s="27" t="s">
        <v>239</v>
      </c>
      <c r="M50" s="25">
        <v>0</v>
      </c>
      <c r="N50" s="28">
        <v>43646</v>
      </c>
      <c r="O50" s="27" t="s">
        <v>282</v>
      </c>
      <c r="P50" s="99">
        <v>100</v>
      </c>
      <c r="Q50" s="28">
        <v>43738</v>
      </c>
      <c r="R50" s="27" t="s">
        <v>282</v>
      </c>
      <c r="S50" s="43">
        <v>100</v>
      </c>
      <c r="T50" s="44" t="s">
        <v>277</v>
      </c>
      <c r="U50" s="44"/>
      <c r="V50" s="43">
        <v>100</v>
      </c>
      <c r="W50" s="71" t="s">
        <v>277</v>
      </c>
      <c r="X50" s="71"/>
      <c r="Y50" s="43">
        <v>100</v>
      </c>
      <c r="Z50" s="71" t="s">
        <v>277</v>
      </c>
      <c r="AA50" s="31">
        <v>43617</v>
      </c>
      <c r="AB50" s="31">
        <v>43768</v>
      </c>
      <c r="AC50" s="86" t="s">
        <v>193</v>
      </c>
    </row>
    <row r="51" spans="1:29" s="1" customFormat="1" ht="136.94999999999999" customHeight="1" thickBot="1" x14ac:dyDescent="0.3">
      <c r="A51" s="62">
        <v>48</v>
      </c>
      <c r="B51" s="106">
        <v>263</v>
      </c>
      <c r="C51" s="107" t="s">
        <v>110</v>
      </c>
      <c r="D51" s="108">
        <v>20</v>
      </c>
      <c r="E51" s="108" t="s">
        <v>122</v>
      </c>
      <c r="F51" s="108">
        <v>2</v>
      </c>
      <c r="G51" s="56" t="s">
        <v>203</v>
      </c>
      <c r="H51" s="57" t="s">
        <v>134</v>
      </c>
      <c r="I51" s="57" t="s">
        <v>190</v>
      </c>
      <c r="J51" s="57" t="s">
        <v>191</v>
      </c>
      <c r="K51" s="57" t="s">
        <v>191</v>
      </c>
      <c r="L51" s="27" t="s">
        <v>239</v>
      </c>
      <c r="M51" s="25">
        <v>0</v>
      </c>
      <c r="N51" s="28">
        <v>43646</v>
      </c>
      <c r="O51" s="27" t="s">
        <v>299</v>
      </c>
      <c r="P51" s="102">
        <v>100</v>
      </c>
      <c r="Q51" s="28">
        <v>43738</v>
      </c>
      <c r="R51" s="27" t="s">
        <v>299</v>
      </c>
      <c r="S51" s="58">
        <v>100</v>
      </c>
      <c r="T51" s="59" t="s">
        <v>277</v>
      </c>
      <c r="U51" s="59"/>
      <c r="V51" s="43">
        <v>100</v>
      </c>
      <c r="W51" s="71" t="s">
        <v>277</v>
      </c>
      <c r="X51" s="112"/>
      <c r="Y51" s="43">
        <v>100</v>
      </c>
      <c r="Z51" s="71" t="s">
        <v>277</v>
      </c>
      <c r="AA51" s="60">
        <v>43617</v>
      </c>
      <c r="AB51" s="60">
        <v>43768</v>
      </c>
      <c r="AC51" s="89" t="s">
        <v>193</v>
      </c>
    </row>
    <row r="52" spans="1:29" ht="159.6" customHeight="1" x14ac:dyDescent="0.25">
      <c r="A52" s="121">
        <v>49</v>
      </c>
      <c r="B52" s="103">
        <v>263</v>
      </c>
      <c r="C52" s="104" t="s">
        <v>110</v>
      </c>
      <c r="D52" s="122">
        <v>29</v>
      </c>
      <c r="E52" s="123" t="s">
        <v>358</v>
      </c>
      <c r="F52" s="124">
        <v>1</v>
      </c>
      <c r="G52" s="16" t="s">
        <v>396</v>
      </c>
      <c r="H52" s="40" t="s">
        <v>305</v>
      </c>
      <c r="I52" s="40" t="s">
        <v>413</v>
      </c>
      <c r="J52" s="40" t="s">
        <v>309</v>
      </c>
      <c r="K52" s="40" t="s">
        <v>313</v>
      </c>
      <c r="L52" s="125" t="s">
        <v>317</v>
      </c>
      <c r="M52" s="125" t="s">
        <v>317</v>
      </c>
      <c r="N52" s="125" t="s">
        <v>317</v>
      </c>
      <c r="O52" s="125" t="s">
        <v>317</v>
      </c>
      <c r="P52" s="125" t="s">
        <v>317</v>
      </c>
      <c r="Q52" s="125" t="s">
        <v>317</v>
      </c>
      <c r="R52" s="125" t="s">
        <v>317</v>
      </c>
      <c r="S52" s="126" t="s">
        <v>317</v>
      </c>
      <c r="T52" s="126" t="s">
        <v>329</v>
      </c>
      <c r="U52" s="125" t="s">
        <v>411</v>
      </c>
      <c r="V52" s="126" t="s">
        <v>317</v>
      </c>
      <c r="W52" s="126" t="s">
        <v>366</v>
      </c>
      <c r="X52" s="73" t="s">
        <v>419</v>
      </c>
      <c r="Y52" s="42">
        <v>0</v>
      </c>
      <c r="Z52" s="126" t="s">
        <v>339</v>
      </c>
      <c r="AA52" s="127">
        <v>43788</v>
      </c>
      <c r="AB52" s="127">
        <v>43969</v>
      </c>
      <c r="AC52" s="122" t="s">
        <v>374</v>
      </c>
    </row>
    <row r="53" spans="1:29" ht="181.8" customHeight="1" x14ac:dyDescent="0.25">
      <c r="A53" s="78">
        <v>50</v>
      </c>
      <c r="B53" s="105">
        <v>263</v>
      </c>
      <c r="C53" s="88" t="s">
        <v>110</v>
      </c>
      <c r="D53" s="91">
        <v>29</v>
      </c>
      <c r="E53" s="79" t="s">
        <v>358</v>
      </c>
      <c r="F53" s="80">
        <v>2</v>
      </c>
      <c r="G53" s="30" t="s">
        <v>404</v>
      </c>
      <c r="H53" s="26" t="s">
        <v>305</v>
      </c>
      <c r="I53" s="26" t="s">
        <v>306</v>
      </c>
      <c r="J53" s="26" t="s">
        <v>310</v>
      </c>
      <c r="K53" s="26" t="s">
        <v>314</v>
      </c>
      <c r="L53" s="81" t="s">
        <v>317</v>
      </c>
      <c r="M53" s="81" t="s">
        <v>317</v>
      </c>
      <c r="N53" s="81" t="s">
        <v>317</v>
      </c>
      <c r="O53" s="81" t="s">
        <v>317</v>
      </c>
      <c r="P53" s="81" t="s">
        <v>317</v>
      </c>
      <c r="Q53" s="81" t="s">
        <v>317</v>
      </c>
      <c r="R53" s="81" t="s">
        <v>317</v>
      </c>
      <c r="S53" s="71" t="s">
        <v>317</v>
      </c>
      <c r="T53" s="71" t="s">
        <v>329</v>
      </c>
      <c r="U53" s="72" t="s">
        <v>384</v>
      </c>
      <c r="V53" s="43">
        <v>100</v>
      </c>
      <c r="W53" s="71" t="s">
        <v>277</v>
      </c>
      <c r="X53" s="71"/>
      <c r="Y53" s="43">
        <v>100</v>
      </c>
      <c r="Z53" s="71" t="s">
        <v>277</v>
      </c>
      <c r="AA53" s="31">
        <v>43788</v>
      </c>
      <c r="AB53" s="31">
        <v>43969</v>
      </c>
      <c r="AC53" s="91" t="s">
        <v>64</v>
      </c>
    </row>
    <row r="54" spans="1:29" ht="171.6" customHeight="1" x14ac:dyDescent="0.25">
      <c r="A54" s="78">
        <v>51</v>
      </c>
      <c r="B54" s="105">
        <v>263</v>
      </c>
      <c r="C54" s="88" t="s">
        <v>110</v>
      </c>
      <c r="D54" s="91">
        <v>29</v>
      </c>
      <c r="E54" s="79" t="s">
        <v>358</v>
      </c>
      <c r="F54" s="80">
        <v>3</v>
      </c>
      <c r="G54" s="30" t="s">
        <v>404</v>
      </c>
      <c r="H54" s="26" t="s">
        <v>305</v>
      </c>
      <c r="I54" s="26" t="s">
        <v>307</v>
      </c>
      <c r="J54" s="26" t="s">
        <v>311</v>
      </c>
      <c r="K54" s="26" t="s">
        <v>315</v>
      </c>
      <c r="L54" s="81" t="s">
        <v>317</v>
      </c>
      <c r="M54" s="81" t="s">
        <v>317</v>
      </c>
      <c r="N54" s="81" t="s">
        <v>317</v>
      </c>
      <c r="O54" s="81" t="s">
        <v>317</v>
      </c>
      <c r="P54" s="81" t="s">
        <v>317</v>
      </c>
      <c r="Q54" s="81" t="s">
        <v>317</v>
      </c>
      <c r="R54" s="81" t="s">
        <v>317</v>
      </c>
      <c r="S54" s="71" t="s">
        <v>317</v>
      </c>
      <c r="T54" s="71" t="s">
        <v>329</v>
      </c>
      <c r="U54" s="72" t="s">
        <v>383</v>
      </c>
      <c r="V54" s="43">
        <v>100</v>
      </c>
      <c r="W54" s="71" t="s">
        <v>277</v>
      </c>
      <c r="X54" s="71"/>
      <c r="Y54" s="43">
        <v>100</v>
      </c>
      <c r="Z54" s="71" t="s">
        <v>277</v>
      </c>
      <c r="AA54" s="31">
        <v>43788</v>
      </c>
      <c r="AB54" s="31">
        <v>43969</v>
      </c>
      <c r="AC54" s="91" t="s">
        <v>375</v>
      </c>
    </row>
    <row r="55" spans="1:29" ht="305.39999999999998" customHeight="1" x14ac:dyDescent="0.25">
      <c r="A55" s="78">
        <v>52</v>
      </c>
      <c r="B55" s="105">
        <v>263</v>
      </c>
      <c r="C55" s="88" t="s">
        <v>110</v>
      </c>
      <c r="D55" s="91">
        <v>29</v>
      </c>
      <c r="E55" s="79" t="s">
        <v>359</v>
      </c>
      <c r="F55" s="80">
        <v>1</v>
      </c>
      <c r="G55" s="30" t="s">
        <v>397</v>
      </c>
      <c r="H55" s="26" t="s">
        <v>398</v>
      </c>
      <c r="I55" s="26" t="s">
        <v>308</v>
      </c>
      <c r="J55" s="26" t="s">
        <v>312</v>
      </c>
      <c r="K55" s="26" t="s">
        <v>316</v>
      </c>
      <c r="L55" s="81" t="s">
        <v>317</v>
      </c>
      <c r="M55" s="81" t="s">
        <v>317</v>
      </c>
      <c r="N55" s="81" t="s">
        <v>317</v>
      </c>
      <c r="O55" s="81" t="s">
        <v>317</v>
      </c>
      <c r="P55" s="81" t="s">
        <v>317</v>
      </c>
      <c r="Q55" s="81" t="s">
        <v>317</v>
      </c>
      <c r="R55" s="27" t="s">
        <v>328</v>
      </c>
      <c r="S55" s="43">
        <v>20</v>
      </c>
      <c r="T55" s="71" t="s">
        <v>329</v>
      </c>
      <c r="U55" s="27" t="s">
        <v>387</v>
      </c>
      <c r="V55" s="43">
        <v>100</v>
      </c>
      <c r="W55" s="71" t="s">
        <v>277</v>
      </c>
      <c r="X55" s="71"/>
      <c r="Y55" s="43">
        <v>100</v>
      </c>
      <c r="Z55" s="71" t="s">
        <v>277</v>
      </c>
      <c r="AA55" s="31">
        <v>43788</v>
      </c>
      <c r="AB55" s="31">
        <v>43969</v>
      </c>
      <c r="AC55" s="91" t="s">
        <v>369</v>
      </c>
    </row>
    <row r="56" spans="1:29" ht="130.80000000000001" customHeight="1" x14ac:dyDescent="0.25">
      <c r="A56" s="63">
        <v>53</v>
      </c>
      <c r="B56" s="109">
        <v>263</v>
      </c>
      <c r="C56" s="69" t="s">
        <v>341</v>
      </c>
      <c r="D56" s="90">
        <v>501</v>
      </c>
      <c r="E56" s="64" t="s">
        <v>340</v>
      </c>
      <c r="F56" s="69">
        <v>1</v>
      </c>
      <c r="G56" s="21" t="s">
        <v>402</v>
      </c>
      <c r="H56" s="22" t="s">
        <v>350</v>
      </c>
      <c r="I56" s="22" t="s">
        <v>342</v>
      </c>
      <c r="J56" s="22" t="s">
        <v>343</v>
      </c>
      <c r="K56" s="22" t="s">
        <v>344</v>
      </c>
      <c r="L56" s="61" t="s">
        <v>317</v>
      </c>
      <c r="M56" s="61" t="s">
        <v>317</v>
      </c>
      <c r="N56" s="61" t="s">
        <v>317</v>
      </c>
      <c r="O56" s="61" t="s">
        <v>317</v>
      </c>
      <c r="P56" s="61" t="s">
        <v>317</v>
      </c>
      <c r="Q56" s="61" t="s">
        <v>317</v>
      </c>
      <c r="R56" s="61" t="s">
        <v>317</v>
      </c>
      <c r="S56" s="67" t="s">
        <v>317</v>
      </c>
      <c r="T56" s="67" t="s">
        <v>329</v>
      </c>
      <c r="U56" s="61" t="s">
        <v>411</v>
      </c>
      <c r="V56" s="67" t="s">
        <v>317</v>
      </c>
      <c r="W56" s="67" t="s">
        <v>366</v>
      </c>
      <c r="X56" s="114" t="s">
        <v>415</v>
      </c>
      <c r="Y56" s="67" t="s">
        <v>317</v>
      </c>
      <c r="Z56" s="67" t="s">
        <v>366</v>
      </c>
      <c r="AA56" s="23">
        <v>43861</v>
      </c>
      <c r="AB56" s="23">
        <v>44227</v>
      </c>
      <c r="AC56" s="90" t="s">
        <v>64</v>
      </c>
    </row>
    <row r="57" spans="1:29" ht="356.4" customHeight="1" x14ac:dyDescent="0.25">
      <c r="A57" s="63">
        <v>54</v>
      </c>
      <c r="B57" s="109">
        <v>263</v>
      </c>
      <c r="C57" s="69" t="s">
        <v>341</v>
      </c>
      <c r="D57" s="90">
        <v>501</v>
      </c>
      <c r="E57" s="64" t="s">
        <v>340</v>
      </c>
      <c r="F57" s="69">
        <v>2</v>
      </c>
      <c r="G57" s="21" t="s">
        <v>402</v>
      </c>
      <c r="H57" s="22" t="s">
        <v>350</v>
      </c>
      <c r="I57" s="22" t="s">
        <v>414</v>
      </c>
      <c r="J57" s="22" t="s">
        <v>345</v>
      </c>
      <c r="K57" s="22" t="s">
        <v>346</v>
      </c>
      <c r="L57" s="61" t="s">
        <v>317</v>
      </c>
      <c r="M57" s="61" t="s">
        <v>317</v>
      </c>
      <c r="N57" s="61" t="s">
        <v>317</v>
      </c>
      <c r="O57" s="61" t="s">
        <v>317</v>
      </c>
      <c r="P57" s="61" t="s">
        <v>317</v>
      </c>
      <c r="Q57" s="61" t="s">
        <v>317</v>
      </c>
      <c r="R57" s="61" t="s">
        <v>317</v>
      </c>
      <c r="S57" s="67" t="s">
        <v>317</v>
      </c>
      <c r="T57" s="67" t="s">
        <v>329</v>
      </c>
      <c r="U57" s="61" t="s">
        <v>411</v>
      </c>
      <c r="V57" s="67" t="s">
        <v>317</v>
      </c>
      <c r="W57" s="67" t="s">
        <v>366</v>
      </c>
      <c r="X57" s="114" t="s">
        <v>417</v>
      </c>
      <c r="Y57" s="67" t="s">
        <v>317</v>
      </c>
      <c r="Z57" s="67" t="s">
        <v>366</v>
      </c>
      <c r="AA57" s="23">
        <v>43861</v>
      </c>
      <c r="AB57" s="23">
        <v>44227</v>
      </c>
      <c r="AC57" s="90" t="s">
        <v>94</v>
      </c>
    </row>
    <row r="58" spans="1:29" ht="393.6" customHeight="1" x14ac:dyDescent="0.25">
      <c r="A58" s="63">
        <v>55</v>
      </c>
      <c r="B58" s="109">
        <v>263</v>
      </c>
      <c r="C58" s="69" t="s">
        <v>341</v>
      </c>
      <c r="D58" s="90">
        <v>501</v>
      </c>
      <c r="E58" s="64" t="s">
        <v>340</v>
      </c>
      <c r="F58" s="69">
        <v>3</v>
      </c>
      <c r="G58" s="21" t="s">
        <v>402</v>
      </c>
      <c r="H58" s="22" t="s">
        <v>350</v>
      </c>
      <c r="I58" s="22" t="s">
        <v>349</v>
      </c>
      <c r="J58" s="22" t="s">
        <v>347</v>
      </c>
      <c r="K58" s="22" t="s">
        <v>348</v>
      </c>
      <c r="L58" s="61" t="s">
        <v>317</v>
      </c>
      <c r="M58" s="61" t="s">
        <v>317</v>
      </c>
      <c r="N58" s="61" t="s">
        <v>317</v>
      </c>
      <c r="O58" s="61" t="s">
        <v>317</v>
      </c>
      <c r="P58" s="61" t="s">
        <v>317</v>
      </c>
      <c r="Q58" s="61" t="s">
        <v>317</v>
      </c>
      <c r="R58" s="61" t="s">
        <v>317</v>
      </c>
      <c r="S58" s="67" t="s">
        <v>317</v>
      </c>
      <c r="T58" s="67" t="s">
        <v>329</v>
      </c>
      <c r="U58" s="61" t="s">
        <v>411</v>
      </c>
      <c r="V58" s="67" t="s">
        <v>317</v>
      </c>
      <c r="W58" s="67" t="s">
        <v>366</v>
      </c>
      <c r="X58" s="114" t="s">
        <v>416</v>
      </c>
      <c r="Y58" s="67" t="s">
        <v>317</v>
      </c>
      <c r="Z58" s="67" t="s">
        <v>366</v>
      </c>
      <c r="AA58" s="23">
        <v>43861</v>
      </c>
      <c r="AB58" s="23">
        <v>44227</v>
      </c>
      <c r="AC58" s="90" t="s">
        <v>409</v>
      </c>
    </row>
    <row r="59" spans="1:29" x14ac:dyDescent="0.25">
      <c r="G59" s="9"/>
      <c r="H59" s="10"/>
      <c r="I59" s="9"/>
      <c r="J59" s="10"/>
      <c r="K59" s="9"/>
      <c r="L59" s="10"/>
      <c r="M59" s="9"/>
      <c r="N59" s="10"/>
      <c r="Q59" s="10"/>
      <c r="S59" s="9"/>
      <c r="T59" s="46"/>
      <c r="U59" s="46"/>
      <c r="V59" s="46"/>
      <c r="W59" s="46"/>
      <c r="X59" s="46"/>
      <c r="Y59" s="46"/>
      <c r="Z59" s="46"/>
      <c r="AA59" s="9"/>
      <c r="AB59" s="9"/>
      <c r="AC59" s="9"/>
    </row>
  </sheetData>
  <autoFilter ref="A3:AC58" xr:uid="{48B8C28A-41F6-4282-8DB4-68073A0482BA}"/>
  <mergeCells count="5">
    <mergeCell ref="B2:AB2"/>
    <mergeCell ref="L4:L5"/>
    <mergeCell ref="O4:O5"/>
    <mergeCell ref="R4:R5"/>
    <mergeCell ref="U4:U5"/>
  </mergeCells>
  <dataValidations disablePrompts="1" count="9">
    <dataValidation type="decimal" allowBlank="1" showInputMessage="1" showErrorMessage="1" errorTitle="Entrada no válida" error="Por favor escriba un número" promptTitle="Escriba un número en esta casilla" sqref="D22:D47 D4:D20" xr:uid="{00000000-0002-0000-0100-000003000000}">
      <formula1>-9223372036854770000</formula1>
      <formula2>9223372036854770000</formula2>
    </dataValidation>
    <dataValidation type="textLength" allowBlank="1" showInputMessage="1" showErrorMessage="1" errorTitle="Entrada no válida" error="Escriba un texto  Maximo 500 Caracteres" promptTitle="Cualquier contenido Maximo 500 Caracteres" sqref="H6:I12 H21:I27 I46:I47 H46 H28:H33 I28:I31 I20 G19:H20 H52:H54 I55:I57 H56:H58" xr:uid="{00000000-0002-0000-0100-000004000000}">
      <formula1>0</formula1>
      <formula2>500</formula2>
    </dataValidation>
    <dataValidation type="textLength" allowBlank="1" showInputMessage="1" showErrorMessage="1" errorTitle="Entrada no válida" error="Escriba un texto  Maximo 100 Caracteres" promptTitle="Cualquier contenido Maximo 100 Caracteres" sqref="J6:J12 AC44 AC46:AC47 J46:J47 J30:K31 J32:J33 K32 J20:J29 J55:J58 AC57 AC55 AC19:AC21 AC23:AC33" xr:uid="{00000000-0002-0000-0100-000005000000}">
      <formula1>0</formula1>
      <formula2>100</formula2>
    </dataValidation>
    <dataValidation type="textLength" allowBlank="1" showInputMessage="1" showErrorMessage="1" errorTitle="Entrada no válida" error="Escriba un texto  Maximo 200 Caracteres" promptTitle="Cualquier contenido Maximo 200 Caracteres" sqref="K6:K12 L28:L29 K46:K47 K33 K20:K29 K55:K56" xr:uid="{00000000-0002-0000-0100-000006000000}">
      <formula1>0</formula1>
      <formula2>200</formula2>
    </dataValidation>
    <dataValidation type="date" allowBlank="1" showInputMessage="1" errorTitle="Entrada no válida" error="Por favor escriba una fecha válida (AAAA/MM/DD)" promptTitle="Ingrese una fecha (AAAA/MM/DD)" sqref="AA4:AB12 AA19:AB58" xr:uid="{00000000-0002-0000-0100-000007000000}">
      <formula1>1900/1/1</formula1>
      <formula2>3000/1/1</formula2>
    </dataValidation>
    <dataValidation type="textLength" allowBlank="1" showInputMessage="1" showErrorMessage="1" errorTitle="Entrada no válida" error="Escriba un texto  Maximo 20 Caracteres" promptTitle="Cualquier contenido Maximo 20 Caracteres" sqref="E19:E33 E46 E52:E55" xr:uid="{00000000-0002-0000-0100-000008000000}">
      <formula1>0</formula1>
      <formula2>20</formula2>
    </dataValidation>
    <dataValidation type="whole" allowBlank="1" showInputMessage="1" showErrorMessage="1" errorTitle="Entrada no válida" error="Por favor escriba un número entero" promptTitle="Escriba un número entero en esta casilla" sqref="F19:F33 F46:F47 F52:F55" xr:uid="{00000000-0002-0000-0100-000009000000}">
      <formula1>-999</formula1>
      <formula2>999</formula2>
    </dataValidation>
    <dataValidation type="textLength" allowBlank="1" showInputMessage="1" showErrorMessage="1" errorTitle="Entrada no válida" error="Escriba un texto  Maximo 9 Caracteres" promptTitle="Cualquier contenido Maximo 9 Caracteres" sqref="B4:B58" xr:uid="{00000000-0002-0000-0100-00000C000000}">
      <formula1>0</formula1>
      <formula2>9</formula2>
    </dataValidation>
    <dataValidation type="list" allowBlank="1" showInputMessage="1" showErrorMessage="1" errorTitle="Entrada no válida" error="Por favor seleccione un elemento de la lista" promptTitle="Seleccione un elemento de la lista" sqref="C4:C12 C19:C58" xr:uid="{00000000-0002-0000-0100-000000000000}">
      <formula1>#REF!</formula1>
    </dataValidation>
  </dataValidations>
  <printOptions horizontalCentered="1" verticalCentered="1"/>
  <pageMargins left="0.70866141732283472" right="0.70866141732283472" top="0.74803149606299213" bottom="0.74803149606299213" header="0.31496062992125984" footer="0.31496062992125984"/>
  <pageSetup paperSize="14" scale="18"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6"/>
  <sheetViews>
    <sheetView showGridLines="0" zoomScale="80" zoomScaleNormal="80" workbookViewId="0">
      <selection activeCell="G36" sqref="G36"/>
    </sheetView>
  </sheetViews>
  <sheetFormatPr baseColWidth="10" defaultRowHeight="14.4" x14ac:dyDescent="0.3"/>
  <cols>
    <col min="1" max="1" width="24.6640625" style="54" customWidth="1"/>
    <col min="2" max="2" width="10.21875" style="54" customWidth="1"/>
    <col min="3" max="5" width="26.21875" style="54" bestFit="1" customWidth="1"/>
    <col min="6" max="6" width="12.21875" style="54" customWidth="1"/>
    <col min="7" max="7" width="11" style="54" bestFit="1" customWidth="1"/>
    <col min="8" max="16384" width="11.5546875" style="54"/>
  </cols>
  <sheetData>
    <row r="1" spans="1:7" x14ac:dyDescent="0.3">
      <c r="A1" s="49" t="s">
        <v>284</v>
      </c>
      <c r="B1"/>
      <c r="C1"/>
      <c r="D1"/>
      <c r="E1"/>
      <c r="F1"/>
    </row>
    <row r="2" spans="1:7" x14ac:dyDescent="0.3">
      <c r="A2"/>
      <c r="B2"/>
      <c r="C2" t="s">
        <v>339</v>
      </c>
      <c r="D2" t="s">
        <v>366</v>
      </c>
      <c r="E2" t="s">
        <v>277</v>
      </c>
      <c r="F2" t="s">
        <v>283</v>
      </c>
      <c r="G2" s="110" t="s">
        <v>403</v>
      </c>
    </row>
    <row r="3" spans="1:7" x14ac:dyDescent="0.3">
      <c r="A3" t="s">
        <v>20</v>
      </c>
      <c r="B3" t="s">
        <v>11</v>
      </c>
      <c r="C3" s="50">
        <v>2</v>
      </c>
      <c r="D3" s="50"/>
      <c r="E3" s="50"/>
      <c r="F3" s="50">
        <v>2</v>
      </c>
      <c r="G3" s="54" t="str">
        <f>IF(COUNT(C3:E3)&gt;1,1,"")</f>
        <v/>
      </c>
    </row>
    <row r="4" spans="1:7" x14ac:dyDescent="0.3">
      <c r="A4" t="s">
        <v>62</v>
      </c>
      <c r="B4" t="s">
        <v>61</v>
      </c>
      <c r="C4" s="50"/>
      <c r="D4" s="50"/>
      <c r="E4" s="50">
        <v>1</v>
      </c>
      <c r="F4" s="50">
        <v>1</v>
      </c>
      <c r="G4" s="54" t="str">
        <f t="shared" ref="G4:G33" si="0">IF(COUNT(C4:E4)&gt;1,1,"")</f>
        <v/>
      </c>
    </row>
    <row r="5" spans="1:7" x14ac:dyDescent="0.3">
      <c r="A5" t="s">
        <v>340</v>
      </c>
      <c r="B5" t="s">
        <v>341</v>
      </c>
      <c r="C5" s="50"/>
      <c r="D5" s="50">
        <v>3</v>
      </c>
      <c r="E5" s="50"/>
      <c r="F5" s="50">
        <v>3</v>
      </c>
      <c r="G5" s="54" t="str">
        <f t="shared" si="0"/>
        <v/>
      </c>
    </row>
    <row r="6" spans="1:7" x14ac:dyDescent="0.3">
      <c r="A6" t="s">
        <v>111</v>
      </c>
      <c r="B6" t="s">
        <v>110</v>
      </c>
      <c r="C6" s="50"/>
      <c r="D6" s="50"/>
      <c r="E6" s="50">
        <v>1</v>
      </c>
      <c r="F6" s="50">
        <v>1</v>
      </c>
      <c r="G6" s="54" t="str">
        <f t="shared" si="0"/>
        <v/>
      </c>
    </row>
    <row r="7" spans="1:7" x14ac:dyDescent="0.3">
      <c r="A7" t="s">
        <v>112</v>
      </c>
      <c r="B7" t="s">
        <v>110</v>
      </c>
      <c r="C7" s="50"/>
      <c r="D7" s="50"/>
      <c r="E7" s="50">
        <v>1</v>
      </c>
      <c r="F7" s="50">
        <v>1</v>
      </c>
      <c r="G7" s="54" t="str">
        <f t="shared" si="0"/>
        <v/>
      </c>
    </row>
    <row r="8" spans="1:7" x14ac:dyDescent="0.3">
      <c r="A8" t="s">
        <v>119</v>
      </c>
      <c r="B8" t="s">
        <v>110</v>
      </c>
      <c r="C8" s="50"/>
      <c r="D8" s="50"/>
      <c r="E8" s="50">
        <v>1</v>
      </c>
      <c r="F8" s="50">
        <v>1</v>
      </c>
      <c r="G8" s="54" t="str">
        <f t="shared" si="0"/>
        <v/>
      </c>
    </row>
    <row r="9" spans="1:7" x14ac:dyDescent="0.3">
      <c r="A9" t="s">
        <v>115</v>
      </c>
      <c r="B9" t="s">
        <v>110</v>
      </c>
      <c r="C9" s="50"/>
      <c r="D9" s="50"/>
      <c r="E9" s="50">
        <v>2</v>
      </c>
      <c r="F9" s="50">
        <v>2</v>
      </c>
      <c r="G9" s="54" t="str">
        <f t="shared" si="0"/>
        <v/>
      </c>
    </row>
    <row r="10" spans="1:7" x14ac:dyDescent="0.3">
      <c r="A10" t="s">
        <v>116</v>
      </c>
      <c r="B10" t="s">
        <v>110</v>
      </c>
      <c r="C10" s="50"/>
      <c r="D10" s="50"/>
      <c r="E10" s="50">
        <v>3</v>
      </c>
      <c r="F10" s="50">
        <v>3</v>
      </c>
      <c r="G10" s="54" t="str">
        <f t="shared" si="0"/>
        <v/>
      </c>
    </row>
    <row r="11" spans="1:7" x14ac:dyDescent="0.3">
      <c r="A11" t="s">
        <v>117</v>
      </c>
      <c r="B11" t="s">
        <v>110</v>
      </c>
      <c r="C11" s="50"/>
      <c r="D11" s="50"/>
      <c r="E11" s="50">
        <v>3</v>
      </c>
      <c r="F11" s="50">
        <v>3</v>
      </c>
      <c r="G11" s="54" t="str">
        <f t="shared" si="0"/>
        <v/>
      </c>
    </row>
    <row r="12" spans="1:7" x14ac:dyDescent="0.3">
      <c r="A12" t="s">
        <v>118</v>
      </c>
      <c r="B12" t="s">
        <v>110</v>
      </c>
      <c r="C12" s="50"/>
      <c r="D12" s="50"/>
      <c r="E12" s="50">
        <v>2</v>
      </c>
      <c r="F12" s="50">
        <v>2</v>
      </c>
      <c r="G12" s="54" t="str">
        <f t="shared" si="0"/>
        <v/>
      </c>
    </row>
    <row r="13" spans="1:7" x14ac:dyDescent="0.3">
      <c r="A13" t="s">
        <v>71</v>
      </c>
      <c r="B13" t="s">
        <v>61</v>
      </c>
      <c r="C13" s="50"/>
      <c r="D13" s="50"/>
      <c r="E13" s="50">
        <v>1</v>
      </c>
      <c r="F13" s="50">
        <v>1</v>
      </c>
      <c r="G13" s="54" t="str">
        <f t="shared" si="0"/>
        <v/>
      </c>
    </row>
    <row r="14" spans="1:7" x14ac:dyDescent="0.3">
      <c r="A14" t="s">
        <v>113</v>
      </c>
      <c r="B14" t="s">
        <v>110</v>
      </c>
      <c r="C14" s="50"/>
      <c r="D14" s="50"/>
      <c r="E14" s="50">
        <v>1</v>
      </c>
      <c r="F14" s="50">
        <v>1</v>
      </c>
      <c r="G14" s="54" t="str">
        <f t="shared" si="0"/>
        <v/>
      </c>
    </row>
    <row r="15" spans="1:7" x14ac:dyDescent="0.3">
      <c r="A15" t="s">
        <v>114</v>
      </c>
      <c r="B15" t="s">
        <v>110</v>
      </c>
      <c r="C15" s="50"/>
      <c r="D15" s="50"/>
      <c r="E15" s="50">
        <v>1</v>
      </c>
      <c r="F15" s="50">
        <v>1</v>
      </c>
      <c r="G15" s="54" t="str">
        <f t="shared" si="0"/>
        <v/>
      </c>
    </row>
    <row r="16" spans="1:7" x14ac:dyDescent="0.3">
      <c r="A16" t="s">
        <v>25</v>
      </c>
      <c r="B16" t="s">
        <v>11</v>
      </c>
      <c r="C16" s="50">
        <v>1</v>
      </c>
      <c r="D16" s="50"/>
      <c r="E16" s="50">
        <v>2</v>
      </c>
      <c r="F16" s="50">
        <v>3</v>
      </c>
      <c r="G16" s="54">
        <f t="shared" si="0"/>
        <v>1</v>
      </c>
    </row>
    <row r="17" spans="1:7" x14ac:dyDescent="0.3">
      <c r="A17" t="s">
        <v>120</v>
      </c>
      <c r="B17" t="s">
        <v>110</v>
      </c>
      <c r="C17" s="50"/>
      <c r="D17" s="50"/>
      <c r="E17" s="50">
        <v>1</v>
      </c>
      <c r="F17" s="50">
        <v>1</v>
      </c>
      <c r="G17" s="54" t="str">
        <f t="shared" si="0"/>
        <v/>
      </c>
    </row>
    <row r="18" spans="1:7" x14ac:dyDescent="0.3">
      <c r="A18" t="s">
        <v>121</v>
      </c>
      <c r="B18" t="s">
        <v>110</v>
      </c>
      <c r="C18" s="50"/>
      <c r="D18" s="50"/>
      <c r="E18" s="50">
        <v>2</v>
      </c>
      <c r="F18" s="50">
        <v>2</v>
      </c>
      <c r="G18" s="54" t="str">
        <f t="shared" si="0"/>
        <v/>
      </c>
    </row>
    <row r="19" spans="1:7" x14ac:dyDescent="0.3">
      <c r="A19" t="s">
        <v>122</v>
      </c>
      <c r="B19" t="s">
        <v>110</v>
      </c>
      <c r="C19" s="50"/>
      <c r="D19" s="50"/>
      <c r="E19" s="50">
        <v>2</v>
      </c>
      <c r="F19" s="50">
        <v>2</v>
      </c>
      <c r="G19" s="54" t="str">
        <f t="shared" si="0"/>
        <v/>
      </c>
    </row>
    <row r="20" spans="1:7" x14ac:dyDescent="0.3">
      <c r="A20" t="s">
        <v>23</v>
      </c>
      <c r="B20" t="s">
        <v>11</v>
      </c>
      <c r="C20" s="50">
        <v>1</v>
      </c>
      <c r="D20" s="50"/>
      <c r="E20" s="50">
        <v>1</v>
      </c>
      <c r="F20" s="50">
        <v>2</v>
      </c>
      <c r="G20" s="54">
        <f t="shared" si="0"/>
        <v>1</v>
      </c>
    </row>
    <row r="21" spans="1:7" x14ac:dyDescent="0.3">
      <c r="A21" t="s">
        <v>77</v>
      </c>
      <c r="B21" t="s">
        <v>61</v>
      </c>
      <c r="C21" s="50"/>
      <c r="D21" s="50"/>
      <c r="E21" s="50">
        <v>1</v>
      </c>
      <c r="F21" s="50">
        <v>1</v>
      </c>
      <c r="G21" s="54" t="str">
        <f t="shared" si="0"/>
        <v/>
      </c>
    </row>
    <row r="22" spans="1:7" x14ac:dyDescent="0.3">
      <c r="A22"/>
      <c r="B22" t="s">
        <v>110</v>
      </c>
      <c r="C22" s="50"/>
      <c r="D22" s="50"/>
      <c r="E22" s="50">
        <v>2</v>
      </c>
      <c r="F22" s="50">
        <v>2</v>
      </c>
      <c r="G22" s="54" t="str">
        <f t="shared" si="0"/>
        <v/>
      </c>
    </row>
    <row r="23" spans="1:7" x14ac:dyDescent="0.3">
      <c r="A23" t="s">
        <v>81</v>
      </c>
      <c r="B23" t="s">
        <v>61</v>
      </c>
      <c r="C23" s="50"/>
      <c r="D23" s="50"/>
      <c r="E23" s="50">
        <v>1</v>
      </c>
      <c r="F23" s="50">
        <v>1</v>
      </c>
      <c r="G23" s="54" t="str">
        <f t="shared" si="0"/>
        <v/>
      </c>
    </row>
    <row r="24" spans="1:7" x14ac:dyDescent="0.3">
      <c r="A24"/>
      <c r="B24" t="s">
        <v>110</v>
      </c>
      <c r="C24" s="50"/>
      <c r="D24" s="50"/>
      <c r="E24" s="50">
        <v>2</v>
      </c>
      <c r="F24" s="50">
        <v>2</v>
      </c>
      <c r="G24" s="54" t="str">
        <f t="shared" si="0"/>
        <v/>
      </c>
    </row>
    <row r="25" spans="1:7" x14ac:dyDescent="0.3">
      <c r="A25" t="s">
        <v>86</v>
      </c>
      <c r="B25" t="s">
        <v>61</v>
      </c>
      <c r="C25" s="50"/>
      <c r="D25" s="50"/>
      <c r="E25" s="50">
        <v>1</v>
      </c>
      <c r="F25" s="50">
        <v>1</v>
      </c>
      <c r="G25" s="54" t="str">
        <f t="shared" si="0"/>
        <v/>
      </c>
    </row>
    <row r="26" spans="1:7" x14ac:dyDescent="0.3">
      <c r="A26" t="s">
        <v>24</v>
      </c>
      <c r="B26" t="s">
        <v>11</v>
      </c>
      <c r="C26" s="50">
        <v>1</v>
      </c>
      <c r="D26" s="50"/>
      <c r="E26" s="50">
        <v>1</v>
      </c>
      <c r="F26" s="50">
        <v>2</v>
      </c>
      <c r="G26" s="54">
        <f t="shared" si="0"/>
        <v>1</v>
      </c>
    </row>
    <row r="27" spans="1:7" x14ac:dyDescent="0.3">
      <c r="A27" t="s">
        <v>90</v>
      </c>
      <c r="B27" t="s">
        <v>61</v>
      </c>
      <c r="C27" s="50"/>
      <c r="D27" s="50"/>
      <c r="E27" s="50">
        <v>1</v>
      </c>
      <c r="F27" s="50">
        <v>1</v>
      </c>
      <c r="G27" s="54" t="str">
        <f t="shared" si="0"/>
        <v/>
      </c>
    </row>
    <row r="28" spans="1:7" x14ac:dyDescent="0.3">
      <c r="A28" t="s">
        <v>69</v>
      </c>
      <c r="B28" t="s">
        <v>61</v>
      </c>
      <c r="C28" s="50"/>
      <c r="D28" s="50"/>
      <c r="E28" s="50">
        <v>1</v>
      </c>
      <c r="F28" s="50">
        <v>1</v>
      </c>
      <c r="G28" s="54" t="str">
        <f t="shared" si="0"/>
        <v/>
      </c>
    </row>
    <row r="29" spans="1:7" x14ac:dyDescent="0.3">
      <c r="A29" t="s">
        <v>97</v>
      </c>
      <c r="B29" t="s">
        <v>61</v>
      </c>
      <c r="C29" s="50"/>
      <c r="D29" s="50"/>
      <c r="E29" s="50">
        <v>1</v>
      </c>
      <c r="F29" s="50">
        <v>1</v>
      </c>
      <c r="G29" s="54" t="str">
        <f t="shared" si="0"/>
        <v/>
      </c>
    </row>
    <row r="30" spans="1:7" x14ac:dyDescent="0.3">
      <c r="A30" t="s">
        <v>65</v>
      </c>
      <c r="B30" t="s">
        <v>61</v>
      </c>
      <c r="C30" s="50"/>
      <c r="D30" s="50"/>
      <c r="E30" s="50">
        <v>1</v>
      </c>
      <c r="F30" s="50">
        <v>1</v>
      </c>
      <c r="G30" s="54" t="str">
        <f t="shared" si="0"/>
        <v/>
      </c>
    </row>
    <row r="31" spans="1:7" x14ac:dyDescent="0.3">
      <c r="A31" t="s">
        <v>106</v>
      </c>
      <c r="B31" t="s">
        <v>61</v>
      </c>
      <c r="C31" s="50"/>
      <c r="D31" s="50"/>
      <c r="E31" s="50">
        <v>6</v>
      </c>
      <c r="F31" s="50">
        <v>6</v>
      </c>
      <c r="G31" s="54" t="str">
        <f t="shared" si="0"/>
        <v/>
      </c>
    </row>
    <row r="32" spans="1:7" x14ac:dyDescent="0.3">
      <c r="A32" t="s">
        <v>358</v>
      </c>
      <c r="B32" t="s">
        <v>110</v>
      </c>
      <c r="C32" s="50">
        <v>1</v>
      </c>
      <c r="D32" s="50"/>
      <c r="E32" s="50">
        <v>2</v>
      </c>
      <c r="F32" s="50">
        <v>3</v>
      </c>
      <c r="G32" s="54">
        <f t="shared" si="0"/>
        <v>1</v>
      </c>
    </row>
    <row r="33" spans="1:7" x14ac:dyDescent="0.3">
      <c r="A33" t="s">
        <v>359</v>
      </c>
      <c r="B33" t="s">
        <v>110</v>
      </c>
      <c r="C33" s="50"/>
      <c r="D33" s="50"/>
      <c r="E33" s="50">
        <v>1</v>
      </c>
      <c r="F33" s="50">
        <v>1</v>
      </c>
      <c r="G33" s="54" t="str">
        <f t="shared" si="0"/>
        <v/>
      </c>
    </row>
    <row r="34" spans="1:7" x14ac:dyDescent="0.3">
      <c r="A34" t="s">
        <v>283</v>
      </c>
      <c r="B34"/>
      <c r="C34" s="50">
        <v>6</v>
      </c>
      <c r="D34" s="50">
        <v>3</v>
      </c>
      <c r="E34" s="50">
        <v>46</v>
      </c>
      <c r="F34" s="50">
        <v>55</v>
      </c>
      <c r="G34" s="76" t="s">
        <v>361</v>
      </c>
    </row>
    <row r="35" spans="1:7" x14ac:dyDescent="0.3">
      <c r="A35"/>
      <c r="B35"/>
      <c r="C35"/>
      <c r="D35"/>
      <c r="E35"/>
      <c r="F35"/>
    </row>
    <row r="36" spans="1:7" x14ac:dyDescent="0.3">
      <c r="A36"/>
      <c r="B36"/>
      <c r="C36">
        <f>COUNT(C3:C33)</f>
        <v>5</v>
      </c>
      <c r="D36">
        <f t="shared" ref="D36" si="1">COUNT(D3:D33)</f>
        <v>1</v>
      </c>
      <c r="E36">
        <f>COUNT(E3:E33)-SUM(G3:G33)</f>
        <v>25</v>
      </c>
      <c r="F36">
        <f>SUM(C36:E36)</f>
        <v>31</v>
      </c>
      <c r="G36" s="76"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004D8-108B-45A7-ACD0-64484E4352C2}">
  <dimension ref="B2:K18"/>
  <sheetViews>
    <sheetView showGridLines="0" zoomScale="80" zoomScaleNormal="80" workbookViewId="0">
      <selection activeCell="G12" sqref="G12:I12"/>
    </sheetView>
  </sheetViews>
  <sheetFormatPr baseColWidth="10" defaultRowHeight="14.4" x14ac:dyDescent="0.3"/>
  <cols>
    <col min="2" max="2" width="14.88671875" bestFit="1" customWidth="1"/>
    <col min="3" max="3" width="13" customWidth="1"/>
    <col min="4" max="4" width="43.6640625" bestFit="1" customWidth="1"/>
    <col min="7" max="7" width="14.88671875" bestFit="1" customWidth="1"/>
    <col min="8" max="8" width="13" customWidth="1"/>
    <col min="9" max="9" width="43.6640625" bestFit="1" customWidth="1"/>
  </cols>
  <sheetData>
    <row r="2" spans="2:11" ht="17.399999999999999" x14ac:dyDescent="0.3">
      <c r="B2" s="120" t="s">
        <v>389</v>
      </c>
      <c r="C2" s="120"/>
      <c r="D2" s="120"/>
      <c r="E2" s="9"/>
      <c r="G2" s="120" t="s">
        <v>353</v>
      </c>
      <c r="H2" s="120"/>
      <c r="I2" s="120"/>
    </row>
    <row r="3" spans="2:11" ht="17.399999999999999" x14ac:dyDescent="0.3">
      <c r="B3" s="111"/>
      <c r="C3" s="111"/>
      <c r="D3" s="111"/>
      <c r="E3" s="9"/>
      <c r="G3" s="111"/>
      <c r="H3" s="111"/>
      <c r="I3" s="111"/>
    </row>
    <row r="4" spans="2:11" ht="28.95" customHeight="1" x14ac:dyDescent="0.3">
      <c r="B4" s="83" t="s">
        <v>108</v>
      </c>
      <c r="C4" s="83" t="s">
        <v>109</v>
      </c>
      <c r="D4" s="83" t="s">
        <v>368</v>
      </c>
      <c r="E4" s="9"/>
      <c r="G4" s="83" t="s">
        <v>108</v>
      </c>
      <c r="H4" s="83" t="s">
        <v>109</v>
      </c>
      <c r="I4" s="83" t="s">
        <v>368</v>
      </c>
    </row>
    <row r="5" spans="2:11" ht="25.05" customHeight="1" x14ac:dyDescent="0.3">
      <c r="B5" s="33">
        <v>4</v>
      </c>
      <c r="C5" s="33">
        <v>5</v>
      </c>
      <c r="D5" s="34" t="s">
        <v>365</v>
      </c>
      <c r="E5" s="84">
        <f>C5/(C5+C7)</f>
        <v>0.10869565217391304</v>
      </c>
      <c r="G5" s="33">
        <v>4</v>
      </c>
      <c r="H5" s="33">
        <v>5</v>
      </c>
      <c r="I5" s="34" t="s">
        <v>365</v>
      </c>
      <c r="J5" s="84">
        <f>H5/(H5+H7)</f>
        <v>0.10869565217391304</v>
      </c>
    </row>
    <row r="6" spans="2:11" ht="25.05" customHeight="1" x14ac:dyDescent="0.3">
      <c r="B6" s="35">
        <v>4</v>
      </c>
      <c r="C6" s="35">
        <v>6</v>
      </c>
      <c r="D6" s="36" t="s">
        <v>302</v>
      </c>
      <c r="E6" s="84"/>
      <c r="G6" s="35">
        <v>5</v>
      </c>
      <c r="H6" s="35">
        <v>9</v>
      </c>
      <c r="I6" s="36" t="s">
        <v>302</v>
      </c>
      <c r="J6" s="84"/>
    </row>
    <row r="7" spans="2:11" ht="25.05" customHeight="1" x14ac:dyDescent="0.3">
      <c r="B7" s="37">
        <v>22</v>
      </c>
      <c r="C7" s="37">
        <v>41</v>
      </c>
      <c r="D7" s="38" t="s">
        <v>332</v>
      </c>
      <c r="E7" s="84">
        <f>C7/(C5+C7)</f>
        <v>0.89130434782608692</v>
      </c>
      <c r="G7" s="37">
        <v>22</v>
      </c>
      <c r="H7" s="37">
        <v>41</v>
      </c>
      <c r="I7" s="38" t="s">
        <v>332</v>
      </c>
      <c r="J7" s="84">
        <f>H7/(H5+H7)</f>
        <v>0.89130434782608692</v>
      </c>
    </row>
    <row r="8" spans="2:11" ht="25.05" customHeight="1" x14ac:dyDescent="0.3">
      <c r="B8" s="39">
        <f>SUM(B5:B7)</f>
        <v>30</v>
      </c>
      <c r="C8" s="39">
        <f>SUM(C5:C7)</f>
        <v>52</v>
      </c>
      <c r="D8" s="82" t="s">
        <v>367</v>
      </c>
      <c r="E8" s="9"/>
      <c r="G8" s="39">
        <f>SUM(G5:G7)</f>
        <v>31</v>
      </c>
      <c r="H8" s="39">
        <f>SUM(H5:H7)</f>
        <v>55</v>
      </c>
      <c r="I8" s="82" t="s">
        <v>367</v>
      </c>
    </row>
    <row r="12" spans="2:11" ht="17.399999999999999" x14ac:dyDescent="0.3">
      <c r="B12" s="120" t="s">
        <v>388</v>
      </c>
      <c r="C12" s="120"/>
      <c r="D12" s="120"/>
      <c r="E12" s="75"/>
      <c r="F12" s="75"/>
      <c r="G12" s="120" t="s">
        <v>418</v>
      </c>
      <c r="H12" s="120"/>
      <c r="I12" s="120"/>
      <c r="J12" s="75"/>
      <c r="K12" s="75"/>
    </row>
    <row r="13" spans="2:11" ht="17.399999999999999" x14ac:dyDescent="0.3">
      <c r="B13" s="111"/>
      <c r="C13" s="111"/>
      <c r="D13" s="111"/>
      <c r="E13" s="75"/>
      <c r="F13" s="75"/>
      <c r="G13" s="111"/>
      <c r="H13" s="111"/>
      <c r="I13" s="111"/>
      <c r="J13" s="75"/>
      <c r="K13" s="75"/>
    </row>
    <row r="14" spans="2:11" ht="25.05" customHeight="1" x14ac:dyDescent="0.3">
      <c r="B14" s="83" t="s">
        <v>108</v>
      </c>
      <c r="C14" s="83" t="s">
        <v>109</v>
      </c>
      <c r="D14" s="83" t="s">
        <v>368</v>
      </c>
      <c r="E14" s="3"/>
      <c r="F14" s="55"/>
      <c r="G14" s="83" t="s">
        <v>108</v>
      </c>
      <c r="H14" s="83" t="s">
        <v>109</v>
      </c>
      <c r="I14" s="83" t="s">
        <v>368</v>
      </c>
      <c r="J14" s="3"/>
      <c r="K14" s="55"/>
    </row>
    <row r="15" spans="2:11" ht="25.05" customHeight="1" x14ac:dyDescent="0.3">
      <c r="B15" s="33">
        <v>4</v>
      </c>
      <c r="C15" s="33">
        <v>5</v>
      </c>
      <c r="D15" s="34" t="s">
        <v>365</v>
      </c>
      <c r="E15" s="84">
        <f>C15/(C15+C17)</f>
        <v>9.8039215686274508E-2</v>
      </c>
      <c r="F15" s="84">
        <f>E15-avance!E5</f>
        <v>-1.0656436487638532E-2</v>
      </c>
      <c r="G15" s="33">
        <v>5</v>
      </c>
      <c r="H15" s="33">
        <v>6</v>
      </c>
      <c r="I15" s="34" t="s">
        <v>365</v>
      </c>
      <c r="J15" s="84">
        <f>H15/(H15+H17)</f>
        <v>0.11538461538461539</v>
      </c>
      <c r="K15" s="84">
        <f>J15-avance!E15</f>
        <v>1.7345399698340883E-2</v>
      </c>
    </row>
    <row r="16" spans="2:11" ht="25.05" customHeight="1" x14ac:dyDescent="0.3">
      <c r="B16" s="35">
        <v>2</v>
      </c>
      <c r="C16" s="35">
        <v>4</v>
      </c>
      <c r="D16" s="36" t="s">
        <v>302</v>
      </c>
      <c r="E16" s="84"/>
      <c r="F16" s="10"/>
      <c r="G16" s="35">
        <v>1</v>
      </c>
      <c r="H16" s="35">
        <v>3</v>
      </c>
      <c r="I16" s="36" t="s">
        <v>302</v>
      </c>
      <c r="J16" s="84"/>
      <c r="K16" s="10"/>
    </row>
    <row r="17" spans="2:11" ht="25.05" customHeight="1" x14ac:dyDescent="0.3">
      <c r="B17" s="37">
        <v>25</v>
      </c>
      <c r="C17" s="37">
        <v>46</v>
      </c>
      <c r="D17" s="38" t="s">
        <v>332</v>
      </c>
      <c r="E17" s="84">
        <f>C17/(C15+C17)</f>
        <v>0.90196078431372551</v>
      </c>
      <c r="F17" s="84">
        <f>E17-avance!E7</f>
        <v>1.0656436487638588E-2</v>
      </c>
      <c r="G17" s="37">
        <v>25</v>
      </c>
      <c r="H17" s="37">
        <v>46</v>
      </c>
      <c r="I17" s="38" t="s">
        <v>332</v>
      </c>
      <c r="J17" s="84">
        <f>H17/(H15+H17)</f>
        <v>0.88461538461538458</v>
      </c>
      <c r="K17" s="84">
        <f>J17-avance!E17</f>
        <v>-1.7345399698340924E-2</v>
      </c>
    </row>
    <row r="18" spans="2:11" ht="25.05" customHeight="1" x14ac:dyDescent="0.3">
      <c r="B18" s="39">
        <f>SUM(B15:B17)</f>
        <v>31</v>
      </c>
      <c r="C18" s="39">
        <f>SUM(C15:C17)</f>
        <v>55</v>
      </c>
      <c r="D18" s="82" t="s">
        <v>367</v>
      </c>
      <c r="E18" s="1"/>
      <c r="F18" s="10"/>
      <c r="G18" s="39">
        <f>SUM(G15:G17)</f>
        <v>31</v>
      </c>
      <c r="H18" s="39">
        <f>SUM(H15:H17)</f>
        <v>55</v>
      </c>
      <c r="I18" s="82" t="s">
        <v>367</v>
      </c>
      <c r="J18" s="1"/>
      <c r="K18" s="10"/>
    </row>
  </sheetData>
  <mergeCells count="4">
    <mergeCell ref="B2:D2"/>
    <mergeCell ref="G2:I2"/>
    <mergeCell ref="B12:D12"/>
    <mergeCell ref="G12:I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seguim</vt:lpstr>
      <vt:lpstr>td</vt:lpstr>
      <vt:lpstr>avance</vt:lpstr>
      <vt:lpstr>seguim!Área_de_impresión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2020-02-24T17:41:48Z</cp:lastPrinted>
  <dcterms:created xsi:type="dcterms:W3CDTF">2017-08-09T16:57:40Z</dcterms:created>
  <dcterms:modified xsi:type="dcterms:W3CDTF">2020-08-11T02:46:43Z</dcterms:modified>
</cp:coreProperties>
</file>