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F:\JANETH\2022\PM CONTRALORIA\CORTE MARZO31-2022\"/>
    </mc:Choice>
  </mc:AlternateContent>
  <bookViews>
    <workbookView xWindow="0" yWindow="0" windowWidth="21600" windowHeight="9630"/>
  </bookViews>
  <sheets>
    <sheet name="seguim" sheetId="1" r:id="rId1"/>
    <sheet name="td" sheetId="2" r:id="rId2"/>
    <sheet name="avance" sheetId="3" r:id="rId3"/>
  </sheets>
  <definedNames>
    <definedName name="_xlnm._FilterDatabase" localSheetId="0" hidden="1">seguim!$A$3:$AP$42</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3" l="1"/>
  <c r="C19" i="3"/>
  <c r="B19" i="3"/>
  <c r="AK39" i="1" l="1"/>
  <c r="AK38" i="1"/>
  <c r="AK37" i="1"/>
  <c r="AK36" i="1"/>
  <c r="G5" i="2" l="1"/>
  <c r="E26" i="2"/>
  <c r="G22" i="2"/>
  <c r="G21" i="2"/>
  <c r="G20" i="2"/>
  <c r="G19" i="2"/>
  <c r="G18" i="2"/>
  <c r="G17" i="2"/>
  <c r="G16" i="2"/>
  <c r="G15" i="2"/>
  <c r="G14" i="2"/>
  <c r="G13" i="2"/>
  <c r="G12" i="2"/>
  <c r="G11" i="2"/>
  <c r="G10" i="2"/>
  <c r="G9" i="2"/>
  <c r="G8" i="2"/>
  <c r="G7" i="2"/>
  <c r="G6" i="2"/>
  <c r="G4" i="2"/>
  <c r="G3" i="2"/>
  <c r="D26" i="2" l="1"/>
  <c r="O7" i="3"/>
  <c r="O6" i="3"/>
  <c r="M9" i="3"/>
  <c r="L9" i="3"/>
  <c r="AH36" i="1" l="1"/>
  <c r="AH39" i="1" l="1"/>
  <c r="AH38" i="1"/>
  <c r="AH37" i="1"/>
  <c r="H9" i="3" l="1"/>
  <c r="G9" i="3"/>
  <c r="J7" i="3"/>
  <c r="J6" i="3"/>
  <c r="C9" i="3" l="1"/>
  <c r="B9" i="3"/>
  <c r="E7" i="3"/>
  <c r="E6" i="3"/>
  <c r="G24" i="2" l="1"/>
  <c r="F26" i="2" l="1"/>
</calcChain>
</file>

<file path=xl/sharedStrings.xml><?xml version="1.0" encoding="utf-8"?>
<sst xmlns="http://schemas.openxmlformats.org/spreadsheetml/2006/main" count="844" uniqueCount="325">
  <si>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</si>
  <si>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</si>
  <si>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</si>
  <si>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</si>
  <si>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</si>
  <si>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</si>
  <si>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</si>
  <si>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</si>
  <si>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</si>
  <si>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</si>
  <si>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</si>
  <si>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</si>
  <si>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ANÁLISIS SEGUIMIENTO OCI - Mayo 15 de 2020</t>
  </si>
  <si>
    <t>CUMPLIMIENTO a mayo 15 de 2020</t>
  </si>
  <si>
    <t>ESTADO a mayo 15 de 2020</t>
  </si>
  <si>
    <t>ANÁLISIS SEGUIMIENTO OCI - Julio 15 de 2020</t>
  </si>
  <si>
    <t>CUMPLIMIENTO a julio 15 de 2020</t>
  </si>
  <si>
    <t>ESTADO a julio 15 de 2020</t>
  </si>
  <si>
    <t>FECHA DE INICIO</t>
  </si>
  <si>
    <t>FECHA DE MODIFICACION</t>
  </si>
  <si>
    <t>FECHA DE TERMINACIÓN</t>
  </si>
  <si>
    <t>AREA RESPONSABLE</t>
  </si>
  <si>
    <t>Sin reporte de avance</t>
  </si>
  <si>
    <t>Subgerencia de Desarrollo de Proyectos</t>
  </si>
  <si>
    <t>3.1.1.1</t>
  </si>
  <si>
    <t>EN PROCESO
EN TERMINOS</t>
  </si>
  <si>
    <t>CUMPLIDA</t>
  </si>
  <si>
    <t>Subgerencia de Planeación y Administración de Proyectos</t>
  </si>
  <si>
    <t>3.1.1.2</t>
  </si>
  <si>
    <t xml:space="preserve">Dirección de Gestión Contractual </t>
  </si>
  <si>
    <t>3.2.1.1</t>
  </si>
  <si>
    <t>N.A.</t>
  </si>
  <si>
    <t>EN PROCESO
EN TERMINOS</t>
  </si>
  <si>
    <t>2020 2020</t>
  </si>
  <si>
    <t>3.1.1</t>
  </si>
  <si>
    <t>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t>
  </si>
  <si>
    <t>Ejecución de un proyecto de vivienda de interés prioritario -VIP, que fue planteado desde el año 2012 y a la fecha no ha sido construido,por valor de $ 6.496.603.020 y por la celebración injustificada e indebida de un Convenio de Asociación para tal fin.</t>
  </si>
  <si>
    <t>Realizar la verificación de los requisitos para la suscripción de convenios, conforme a los manuales de contratación vigentes</t>
  </si>
  <si>
    <t xml:space="preserve">Convenios suscritos </t>
  </si>
  <si>
    <t>Número de convenios verificados/Número de convenios suscritos</t>
  </si>
  <si>
    <t>Mediante correo electrónico de fecha 1 de agosto de 2020, la Dirección de Gestión Contractual informa que:
1. Realizará mesas de trabajo con las áreas técnicas de la Empresa previa a la suscripción de los convenios con el fin de verificar el cumplimiento del principio de planeación.
2. Diligenciará la Matriz de Seguimiento a Trámites Contractuales para verificar el cumplimiento de los requisitos previo a la suscripción de convenios.</t>
  </si>
  <si>
    <r>
      <t xml:space="preserve">La DGC realiza mesas de trabajo con las áreas técnicas de la Empresa previa a la suscripción de los convenios con el fin de verificar el cumplimiento del principio de planeación.
La DGC ha diligenciado la Matriz de Seguimiento a Trámites Contractuales con el objetivo de verificar el cumplimiento de los requisitos previo a la suscripción de convenios.
</t>
    </r>
    <r>
      <rPr>
        <b/>
        <sz val="11"/>
        <rFont val="Arial"/>
        <family val="2"/>
      </rPr>
      <t>No se anexan soportes como evidencia del seguimiento.</t>
    </r>
  </si>
  <si>
    <t>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t>
  </si>
  <si>
    <t>Circulares</t>
  </si>
  <si>
    <t>2 Circulares expedidas y socializadas</t>
  </si>
  <si>
    <t>La Subgerencia de Planeación y Administración de Proyectos, realizó una propuesta de circular dando cumplimiento a lo establecido en plan de mejoramiento. La circular actualmente está en proceso de aprobación y firmas para posterior socialización.</t>
  </si>
  <si>
    <t>Subgerencia de Planeación y Administración de Proyectos
Dirección de Gestión Contractual</t>
  </si>
  <si>
    <r>
      <t>Ejecutar mesas de trabajo, reuniones y/o comités fiduciarios,</t>
    </r>
    <r>
      <rPr>
        <sz val="11"/>
        <color rgb="FFFF0000"/>
        <rFont val="Arial"/>
        <family val="2"/>
      </rPr>
      <t xml:space="preserve"> </t>
    </r>
    <r>
      <rPr>
        <sz val="11"/>
        <rFont val="Arial"/>
        <family val="2"/>
      </rPr>
      <t>para buscar</t>
    </r>
    <r>
      <rPr>
        <sz val="11"/>
        <color rgb="FFFF0000"/>
        <rFont val="Arial"/>
        <family val="2"/>
      </rPr>
      <t xml:space="preserve"> </t>
    </r>
    <r>
      <rPr>
        <sz val="11"/>
        <color indexed="8"/>
        <rFont val="Arial"/>
        <family val="2"/>
      </rPr>
      <t xml:space="preserve">posibles soluciones que propendan por la reactivación del contrato. </t>
    </r>
  </si>
  <si>
    <t xml:space="preserve">Acciones para reactivación de contrato </t>
  </si>
  <si>
    <t xml:space="preserve">Número de acciones cumplidas / Número de acciones propuestas. </t>
  </si>
  <si>
    <t>Con radicado 20206000027773 de fecha 21 de julio de 2020, la Gerencia de Vivienda informa lo siguiente:
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
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
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
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
5. Se programó Comité Fiduciario para el viernes 24 de julio de 2020.</t>
  </si>
  <si>
    <t xml:space="preserve">1. Se elaboró un documento dinámico denominado Hoja de Ruta, el cual ha permitido la planeación y seguimiento de las actividades relevantes para la definición del proyecto. Se adjunta el documento que soporta la trazabilidad de las actividades que se encuncian a continuación.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4. Comités Fiduciarios: 
a.  28 de agosto de 2020:  Se reiteró por parte de la Supervisora del Contrato que el 5º miembro que integre el comité deberá ser quien resulte seleccionado como Interventor del Contrato Fiduciario. 
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b. 30 de septiembre de 2020: Se presentó la necesidad de aprobar previamente al inicio del proceso de selección de la Interventoría, el Plan de Contratación del PA  en el cual debe definirse el objeto de contratación y modalidad de selección, valor y fuente de los recursos.
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
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t>
  </si>
  <si>
    <t>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
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4. Concepto Jurídico: Mediante correo electrónico del 24 de diciembre de 2020, se recibió por parte de la Subgerencia Jurídica el documento denominado en el asunto "Opinión Jurídica" suscrito por los abogados Luis Felipe Arrieta y Diana Karina Angarita Castro.</t>
  </si>
  <si>
    <t>Subgerencia de Planeación y Administración de Proyectos
Subgerencia de Gestión inmobiliaria
Subgerencia de Desarrollo Proyectos
Subgerencia Jurídica
Gerencia de Vivienda</t>
  </si>
  <si>
    <t>3.1.2.1</t>
  </si>
  <si>
    <t>Hallazgo Administrativo, por el deterioro que presenta el Parque Zonal la Estación</t>
  </si>
  <si>
    <t xml:space="preserve">
La acción previamente adelanta frente  al hallazgo inicial, fue declarada como cumplida pero inefectiva.</t>
  </si>
  <si>
    <t>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
RadicadoS 20205000039071 al IDRD y 20205000039081 al DADEP</t>
  </si>
  <si>
    <t xml:space="preserve">Subgerencia de Desarrollo de Proyectos </t>
  </si>
  <si>
    <t xml:space="preserve">Realizar una actividad de limpieza del parque Zonal La Estación conforme las competencias de la Empresa </t>
  </si>
  <si>
    <t>Una (1) Jornada de limpieza</t>
  </si>
  <si>
    <t xml:space="preserve"> 1 jornada de limpieza efectuada</t>
  </si>
  <si>
    <t>Se allega material fotográfico que soporta la intervención realizada al parque.</t>
  </si>
  <si>
    <t xml:space="preserve">Identificar las demás Entidades competentes y proponer acciones conjuntas para el desarrollo de actividades de mantenimiento requeridas en el marco de la normatividad legal vigente, </t>
  </si>
  <si>
    <t xml:space="preserve">Remisión del documento de diagnóstico y propuesta de mantenimiento a las entidades competentes, efectuando el seguimiento respectivo.   </t>
  </si>
  <si>
    <t xml:space="preserve">(Número de documentos remisorios/numero de entidades competentes identificadas) X 100                     </t>
  </si>
  <si>
    <t xml:space="preserve">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t>
  </si>
  <si>
    <t xml:space="preserve">Procedimiento 
</t>
  </si>
  <si>
    <t>Procedimiento definido, socializado e implementado</t>
  </si>
  <si>
    <t>Subgerencia de Desarrollo de Proyectos - SPAP (Apoyo)</t>
  </si>
  <si>
    <t>3.1.3.1</t>
  </si>
  <si>
    <t>Hallazgo Administrativo por la omisión en la publicación de documentos precontractuales en la plataforma del SECOP del contrato 045 de 2019.</t>
  </si>
  <si>
    <t>De acuerdo por lo reportado por el Ente de Control, se evidencias falencias en la publicación de documentos precontractuales en la plataforma SECOP</t>
  </si>
  <si>
    <t>Elaborar una (1) circular informativa dirigida al equipo de abogados que apoyan a la Dirección de Gestión Contractual, donde se establezca el protocolo a seguir para la publicación de documentos precontractuales en la plataforma SECOP y socializarla semestralmente.</t>
  </si>
  <si>
    <t>Circular informativa</t>
  </si>
  <si>
    <t>Circular socializada</t>
  </si>
  <si>
    <r>
      <t xml:space="preserve">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
</t>
    </r>
    <r>
      <rPr>
        <b/>
        <sz val="11"/>
        <rFont val="Arial"/>
        <family val="2"/>
      </rPr>
      <t>Se encuentra pendiente la segunda socialización de la circular informativa para cumplir con la meta propuesta en el Plan enviado por Sivicof.</t>
    </r>
  </si>
  <si>
    <t>Dirección de Gestión Contractual</t>
  </si>
  <si>
    <t>3.1.3.2</t>
  </si>
  <si>
    <t>Hallazgo administrativo por fallas en la supervisión del Convenio Interadministrativo 1201 de 2018, en lo relacionado con la Cláusula 17 del mismo</t>
  </si>
  <si>
    <t xml:space="preserve">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t>
  </si>
  <si>
    <t>Elaborar semestralmente y de manera conjunta con la SDS y la Subred, un informe de avances del proyecto, con destino a las autoridades judiciales, en cumplimiento a la cláusula 17 del Convenio 1201 de 2018.</t>
  </si>
  <si>
    <t>Informe conjunto semestral</t>
  </si>
  <si>
    <t>Entrega de informe semestral</t>
  </si>
  <si>
    <t>Gerencia de Proyecto San Juan de Dios</t>
  </si>
  <si>
    <t xml:space="preserve">Comunicación </t>
  </si>
  <si>
    <t>Comunicación elaborada y socializada</t>
  </si>
  <si>
    <t>3.1.3.4</t>
  </si>
  <si>
    <t>De acuerdo con lo reportado por el Ente de Control, existen discrepancias entre las garantías consagradas en los estudios previos y el contrato, inconsistencias en el estudio de mercado y en la publicación de algunos soportes en la plataforma SECOP.</t>
  </si>
  <si>
    <t>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t>
  </si>
  <si>
    <t>Circular con protocolo</t>
  </si>
  <si>
    <t>Se realiza borrador del Protocolo de publicación en etapa precontractual - Plataforma SECOP II- Contratos de Prestación de Servicios profesionales y de apoyo a la gestión.
La circular informativa se encuentra en proceso de  elaboración y revisión</t>
  </si>
  <si>
    <r>
      <t xml:space="preserve">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
</t>
    </r>
    <r>
      <rPr>
        <b/>
        <sz val="11"/>
        <rFont val="Arial"/>
        <family val="2"/>
      </rPr>
      <t>Se encuentra pendiente la segunda socialización de la circular informativa para cumplir con la meta propuesta en el Plan enviado por Sivicof.</t>
    </r>
  </si>
  <si>
    <t>Subgerencia de Gestión Corporativa</t>
  </si>
  <si>
    <t>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t>
  </si>
  <si>
    <t>De acuerdo con lo reportado por el Ente de Control, existen diferencias en los valores
registrados en SIVICOF, el SEGPLAN y en los documentos y formatos electrónicos entregados por la ERU como soporte a la ejecución presupuestal de las metas.</t>
  </si>
  <si>
    <t>Efectuar 2 mesas de trabajo al año, mediante las cuales se realice la conciliación de la información generada por las diferentes áreas en relación con la ejecución presupuestal.</t>
  </si>
  <si>
    <t>Mesas de trabajo</t>
  </si>
  <si>
    <t>No. De mesas de trabajo realizadas / No. De mesas de trabajo programadas * 100</t>
  </si>
  <si>
    <t>De acuerdo con lo reportado por el Ente de Control, existen diferencias en los valores
registrados en SIVICOF, el SEGPLAN y en la información entregada por la ERU como soporte a la ejecución presupuestal de las metas.</t>
  </si>
  <si>
    <t>Realizar 1 capacitación sobre el sistema de información, con el personal de la Empresa que participa en los diferentes procedimientos relacionados con la ejecución presupuestal.</t>
  </si>
  <si>
    <t xml:space="preserve">Capacitación </t>
  </si>
  <si>
    <t xml:space="preserve">1 Capacitación realizada  </t>
  </si>
  <si>
    <t xml:space="preserve">Subgerencia de Planeación y Administración de Proyectos </t>
  </si>
  <si>
    <t>3.2.1.2</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</si>
  <si>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</si>
  <si>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</si>
  <si>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Incluir dentro de la estructuración financiera del nuevo proceso de contratación, la recuperación de la totalidad del capital invertido en el proyecto de mobiliario urbano para el desarrollo temporal de la manzana 22.</t>
  </si>
  <si>
    <t>Plan de Acción definido y ejecutado</t>
  </si>
  <si>
    <t>Actividades Ejecutadas /
Actividades Programadas</t>
  </si>
  <si>
    <t>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
El 9 de noviembre se publicó en el SECOP el proceso PA SV-01-2020 , Como evidencia se puede consultar el proceso en el siguiente Link:  
https://community.secop.gov.co/Public/Tendering/OpportunityDetail/Index?noticeUID=CO1.NTC.1548034&amp;isFromPublicArea=True&amp;isModal=False
Se adjunta a este seguimiento, los documentos publicados a la fecha.</t>
  </si>
  <si>
    <t xml:space="preserve">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t>
  </si>
  <si>
    <t>Subgerencia de Gestión Inmobiliaria</t>
  </si>
  <si>
    <t>3.2.1.3</t>
  </si>
  <si>
    <t xml:space="preserve">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t>
  </si>
  <si>
    <t>3.2.1.4</t>
  </si>
  <si>
    <t xml:space="preserve">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t>
  </si>
  <si>
    <t xml:space="preserve">La información se encuentra discriminada de distintas maneras lo cual no permite una adecuada comparación. 
Los sistemas de información no son interoperables y responden a requerimientos específicos
Falta definir  mecanismos que permitan generar el cierre adecuado de las bases de datos del proceso de adquisición predial.
Existen diferencias que son el resultado de la forma en la que es presentada la información, además de diferencias conceptuales frente a las variables analizadas. </t>
  </si>
  <si>
    <t>Actualización procedimiento</t>
  </si>
  <si>
    <t>Procedimiento actualizado y socializado</t>
  </si>
  <si>
    <t>Se elabora cronograma para proceder con la revisión y actualización del procedimiento PD23.</t>
  </si>
  <si>
    <t>Dirección de predios - SPAP (Apoyo)</t>
  </si>
  <si>
    <t>3.2.1.5</t>
  </si>
  <si>
    <t xml:space="preserve">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t>
  </si>
  <si>
    <t>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t>
  </si>
  <si>
    <t>Oficina de Gestión Social - SPAP (Apoyo)</t>
  </si>
  <si>
    <t>3.2.1.6</t>
  </si>
  <si>
    <t>Hallazgo administrativo por la formulación de indicadores que no reflejan fielmente el comportamiento de las variables que permitirían medirlo, ni el nivel de satisfacción del usuario que aspira a recibir el producto o servicio en las metas - Proyecto 84.</t>
  </si>
  <si>
    <t xml:space="preserve">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t>
  </si>
  <si>
    <t>Actualizar y socializar el procedimiento PD-03 Diseño, actualización y seguimiento de indicadores, incluyendo recomendaciones para su diseño y reporte.</t>
  </si>
  <si>
    <t>3.3.2.1</t>
  </si>
  <si>
    <t>Desconocimiento en la elaboración de los formatos 2276 y 1001, donde no se tuvo en cuenta los requerimientos técnicos establecidos por la DIAN.</t>
  </si>
  <si>
    <t>Capacitación</t>
  </si>
  <si>
    <t xml:space="preserve">Capacitación realizada </t>
  </si>
  <si>
    <t>En proceso, antes de programar la capacitación se deben revisar las normas actualizadas emitidas por la DIAN en los meses de noviembre y diciembre de 2020.</t>
  </si>
  <si>
    <t>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t>
  </si>
  <si>
    <t xml:space="preserve">Las inversiones realizadas para el desarrollo del proyecto de vivienda La Colmena y la no entrega de las 131 VIP, después de 42 meses de construidas y listas para entrega </t>
  </si>
  <si>
    <t>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t>
  </si>
  <si>
    <t>Número de informes presentados por el Fideicomitente Constructor</t>
  </si>
  <si>
    <t>Número de informes con seguimiento / Número de informes presentados por Fideicomitente Constructor</t>
  </si>
  <si>
    <t>Gerencia de Vivienda</t>
  </si>
  <si>
    <t>Cuenta de CÓDIGO ACCIÓN</t>
  </si>
  <si>
    <t>Total general</t>
  </si>
  <si>
    <t>Compartido</t>
  </si>
  <si>
    <t>Acciones</t>
  </si>
  <si>
    <t>Hallazgos</t>
  </si>
  <si>
    <t>HALLAZGOS</t>
  </si>
  <si>
    <t>ACCIONES</t>
  </si>
  <si>
    <t>ESTADO</t>
  </si>
  <si>
    <t>Averiguacion Preliminar</t>
  </si>
  <si>
    <t>En proceso En Términos</t>
  </si>
  <si>
    <t xml:space="preserve">Cumplidas </t>
  </si>
  <si>
    <t>Totales</t>
  </si>
  <si>
    <t>Se realiza borrador del Protocolo de publicación en etapa precontractual - Plataforma SECOP II.- Contratos de Prestación de Servicios profesionales y de apoyo a la gestión.
La circular informativa se encuentra en proceso de  elaboración y revisión</t>
  </si>
  <si>
    <t>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
Se puede encontrar en la ERUNET en el enlace http://10.115.245.74/sites/default/files/documentos/PD-23_Adquis_suelo_enajen_volunt_expropia_V3.pdf</t>
  </si>
  <si>
    <t>ANÁLISIS SEGUIMIENTO OCI - Marzo 31 de 2021</t>
  </si>
  <si>
    <t>ANÁLISIS SEGUIMIENTO OCI - Diciembre 31 de 2020</t>
  </si>
  <si>
    <t>CUMPLIMIENTO a diciembre 31 de 2020</t>
  </si>
  <si>
    <t>ESTADO a diciembre 31 de 2020</t>
  </si>
  <si>
    <t>CUMPLIMIENTO a marzo 31 de 2021</t>
  </si>
  <si>
    <t>ESTADO a marzo 31 de 2021</t>
  </si>
  <si>
    <t>Comunicar por medio de documento verificable a cada uno de los responsables de la obligación de la cláusula 17 del convenio 1201 sobre la obligatoriedad de la elaboración conjunta y la firma del informe a remitir al juzgado 41.</t>
  </si>
  <si>
    <t>CUMPLIMIENTO a octubre 30 de 2020</t>
  </si>
  <si>
    <t>ESTADO a octubre 30 de 2020</t>
  </si>
  <si>
    <t>ANÁLISIS SEGUIMIENTO OCI - Octubre 30 de 2020</t>
  </si>
  <si>
    <t>Durante el periodo marzo 01 a 31 de diciembre de 2020 se suscribieron 2 convenios interadministrativos, sobre los cuales se realizó la verificación de los requisitos previa suscripción, de conformidad a los manuales de contratación vigentes.</t>
  </si>
  <si>
    <t>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
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t>
  </si>
  <si>
    <t>Mediante radicado interno I2021000329 de fecha 1 de febrero de 2021, la Gerencia de Vivienda aporta las evidencias que dan cumplimiento a la acción "Ejecutar mesas de trabajo, reuniones y/o comités fiduciarios, para buscar posibles soluciones que propendan por la reactivación del contrato".
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t>
  </si>
  <si>
    <t>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"Entregar en arrendamiento los predios denominados manzana 10 y 22, así como el mobiliario tipo contenedor ubicado en la  manzana 22 del sector de San Victorino, ubicados entre las calles 9 y 10 y la carrera 11 y la Avenida Caracas".</t>
  </si>
  <si>
    <t>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t>
  </si>
  <si>
    <t>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t>
  </si>
  <si>
    <t>Hallazgo administrativo y fiscal por valor de $5.987.000 debido al pago de una sanción a la Dirección de Impuestos y Aduanas Nacionales - DIAN.</t>
  </si>
  <si>
    <t>Realizar una capacitación sobre la normatividad tributaria vigente dirigida al equipo de trabajo de la Subgerencia Corporativa.</t>
  </si>
  <si>
    <t>El 24 se febrero de 2021 se realizó capacitación "Comité de Impuestos" en la cual se trataron vario temas como:
* Documento soporte de pago de nómina electrónica.
* Conceptos del documento soporte en operaciones realizadas con no obligados a facturar.
* Sentencia 21239 - 2020 Artículo 107 del Estatuto Tributario entre otros temas.
Se contó con la participación de los equipos de trabajo del proceso de Gestión Financiera, así como nómina y personal que maneja cajas menores.</t>
  </si>
  <si>
    <t>Actualización del procedimiento de Gestión Social en territorio, incluyendo la normatividad vigente aplicable, según el escenario y tipo de intervención, especificando los puntos de control, para realizar el seguimiento a cada componente y escenario.</t>
  </si>
  <si>
    <t>De acuerdo con el cronograma de trabajo de la Oficina de Gestión Social, el proceso de actualización del procedimiento de gestión social en territorio será ajustado y socializado en el mes de mayo de 2021.</t>
  </si>
  <si>
    <t>Se encuentra pendiente la segunda socialización de la circular informativa programada para el segundo semestre de 2021.</t>
  </si>
  <si>
    <t>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t>
  </si>
  <si>
    <t xml:space="preserve">Para el primer trimestre de 2021 se realizó el diseño de una matriz en Excel que da cuenta del estado de cada uno de los 131 hogares pertenecientes al proyecto “La Colmena”, la cual se remitió al fideicomitente constructor en el mes de enero.
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
Se anexan los informes recibidos por el Fideicomitente Constructor uno del mes de enero, cuatro del mes de febrero y tres del mes de marzo para un total de 8 informes.  
Como evidencia adicional de los 8 informes se remite archivo en Excel, denominado “seguimiento a comercialización” que da cuenta a los compromisos establecidos en las reuniones de seguimiento semanal.
</t>
  </si>
  <si>
    <t>PAD</t>
  </si>
  <si>
    <t>ANÁLISIS SEGUIMIENTO OCI - Junio 30 de 2021</t>
  </si>
  <si>
    <t>CUMPLIMIENTO a junio 30 de 2021</t>
  </si>
  <si>
    <t>ESTADO a junio 30 de 2021</t>
  </si>
  <si>
    <t>Se actualizó el procedimiento de Gestión Social en territorio PD-79, incluyendo actividades de participación comunitaria y especificando la norma para la formulación de los Planes de Gestión Social.</t>
  </si>
  <si>
    <t>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t>
  </si>
  <si>
    <t xml:space="preserve">1.	Se elaboró el procedimiento PD-90 Recibo y entrega de obras y áreas de cesiones públicas V1 y el formato FT-193 REQUISITOS MÍNIMOS PARA ENTREGA DE OBRA V1 de fecha 25/06/2021 (se adjuntan los documentos los cuales se encuentran publicados en la ERUNET).
2.	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
3.	Se inició la implementación del procedimiento, por lo cual se anexa el formato FT-193 REQUISITOS MÍNIMOS PARA ENTREGA DE OBRA V1, diligenciado el pasado 29 de junio de 2021, para el proyecto ETAPA 7C DEL PROVENIR. </t>
  </si>
  <si>
    <t>Se anexan documentos de aprobación y recibo por parte del IDRD, Acta 16 recibo por parte del DADEP, Oficio mediante el cual el DADEP comunica al IDRD su competencia sobre el mentenimiento del Parque La Estación</t>
  </si>
  <si>
    <t>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t>
  </si>
  <si>
    <t>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t>
  </si>
  <si>
    <t xml:space="preserve">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t>
  </si>
  <si>
    <t>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t>
  </si>
  <si>
    <t xml:space="preserve">Se encuentra pendiente la segunda socialización de la circular informativa programada para el segundo semestre de 2021.
De acuerdo con lo concertado en el área, la segunda socialización de la circular informativa se llevará a cabo el 26 de agosto de 2021.
</t>
  </si>
  <si>
    <t>CORTE JUN 30 DE 2021</t>
  </si>
  <si>
    <t>Con corte a 30 de junio de 2021 se adjuntan los informes semanales remitidos por el Fideicomitente Constructor durante el seguimiento del trimestre así: 4 del mes de abril, 4 del mes de mayo y 3 del mes de junio.
Como evidencia adicional de los 11 informes se remite archivo en excel denominado “seguimiento a comercialización Nelekonar” que da cuenta de los compromisos establecidos en las reuniones de seguimiento semanal.
Con corte a 30 de junio el estado de la comercialización es del 100%, con el siguiente detalle:  
* 76 viviendas entregadas
* 18 viviendas tienen promesa de compraventa suscrita, en estudio de títulos, avalúo y legalización del crédito hipotecario por parte de las diferentes entidades financieras
* 33 viviendas en trámite de escrituración y registro
* 2 hogares en proceso de firma de compraventa
* 2 hogares a la espera de asignación del SDVE y/o VUR</t>
  </si>
  <si>
    <t>ANÁLISIS SEGUIMIENTO OCI - Septiembre 30 de 2021</t>
  </si>
  <si>
    <t>CUMPLIMIENTO a septiembre 30 de 2021</t>
  </si>
  <si>
    <t>ESTADO a septiembre 30 de 2021</t>
  </si>
  <si>
    <t>Con corte a 30 de septiembre de 2021 se adjuntan los informes semanales remitidos por el Fideicomitente Constructor durante el seguimiento del trimestre así: 4 del mes de julio, 4 del mes de Agosto y 4 del mes de septiembre.
Como evidencia adicional de los 12 informes se remite archivo en excel denominado “seguimiento a comercialización Nelekonar” que da cuenta de los compromisos establecidos en las reuniones de seguimiento semanal con el fideicomitente constructor y la SDHT. 
Con corte a 30 de septiembre el estado de la comercialización es el siguiente: 
* 120 viviendas entregadas
* 7 viviendas tienen promesa de compraventa suscrita, en estudio de títulos, avalúo y legalización del crédito hipotecario por parte de las diferentes entidades financieras
* 3 hogares en trámite de escrituración y registro   
* 1 hogar en proceso de desistimiento por pérdida del cierre financiero</t>
  </si>
  <si>
    <t>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
Se anexa correo electrónico y PDF del protocolo.</t>
  </si>
  <si>
    <t>CORTE SEP 30 DE 2021</t>
  </si>
  <si>
    <t>En cumplimiento de la cláusula 17 del convenio 1201 de 2018, se elaboró el informe semestral conjunto correspondiente al periodo marzo 2021 a agosto 2021, con el fin de reportar los avances del proyecto a los Juzgados 41 Administrativo de Bogotá y 12 Administrativo de Oralidad del Circuito de Bogotá.
Por lo anterior, se considera que las tres entidades convenidas han brindado la información que se requiere para evidenciar el avance en la ejecución de actividades que permiten cumplir con el objeto contractual contenido en el Convenio 1201 de 2018, y consiguientemente, se da cumplimiento a lo ordenado en los fallos de las acciones populares que motivan dicho convenio.</t>
  </si>
  <si>
    <t>Se envió comunicación a la SDS y a la Subred Centro Oriente, remitiendo el informe semestral elaborado, para su revisión y firma - Radicados ERU S2021004069 y S2021004070.</t>
  </si>
  <si>
    <t>2021 2021</t>
  </si>
  <si>
    <t>3.1.2.2</t>
  </si>
  <si>
    <t>Debilidades en el manejo de los instructivos de Sivicof  para reporte de información a la Contraloría.</t>
  </si>
  <si>
    <t xml:space="preserve">Debilidades en la conciliación de la información que se registra en Sivicof formato CB-0905 objeto del hallazgo administrativo. </t>
  </si>
  <si>
    <t>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t>
  </si>
  <si>
    <t>De acuerdo con lo reportado por el ente de control, se encontró incoherencia en la información reportada por parte de la empresa en el factor PACA. 
Se presentan inconsistencias por falta de puntos de control y de definición de la información que debe ser reportada.</t>
  </si>
  <si>
    <t>De acuerdo con lo reportado por el ente de control, se encontró incoherencia en la información reportada por parte de la empresa en el factor PACA . Se presentan inconsistencias por falta de puntos de control y de definición de la información que debe ser reportada.</t>
  </si>
  <si>
    <t>De acuerdo con lo reportado por el ente de control, se encontró incoherencia en la información reportada por parte de la empresa en el factor ODS. Se presentan inconsistencias por falta de puntos de control y de definición de la información que debe ser reportada.</t>
  </si>
  <si>
    <t xml:space="preserve">Falta de procedimientos que den lineamientos claros sobre publicidad de información en Secop. </t>
  </si>
  <si>
    <t>Falta de  seguimiento al cumplimiento de las acciones formuladas en el plan de mejoramiento.</t>
  </si>
  <si>
    <t>Debilidades en los controles y el seguimiento al oportuno y correcto registro en la plataforma del Secop.</t>
  </si>
  <si>
    <t>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t>
  </si>
  <si>
    <t>* Cambio de norma para la intervención de bienes de interés cultural del ámbito nacional - BICN que modificó los requisitos para la intervención de los inmuebles.
* Condiciones de urgencia manifiesta que ponían en riesgo de colapso de elementos y/o de mayor deterioro de los inmuebles patrimoniales.</t>
  </si>
  <si>
    <t>Revisión de la información reportada en el aplicativo Sivicof correspondiente al hallazgo administrativo en la vigencia 2021 con corte al 30 de septiembre.</t>
  </si>
  <si>
    <t xml:space="preserve">Revisión Formato CB-0114 </t>
  </si>
  <si>
    <t>No. formatos revisados / No. formatos programados para revisión.</t>
  </si>
  <si>
    <t>Solicitar apertura del aplicativo Sivicof a la Contraloría con el fin de subsanar inconsistencias encontradas en la revisión.</t>
  </si>
  <si>
    <t>Reportes Sivicof Ajustados</t>
  </si>
  <si>
    <t xml:space="preserve">Número de reportes modificados/Número de reportes con objeto de modificación  </t>
  </si>
  <si>
    <t>Conciliación mensual de información del reporte de Sivicof contra la información registrada en el Sistema Administrativo y Financiero JSP7 con corte al 30 de diciembre de 2021</t>
  </si>
  <si>
    <t>Conciliación de Información</t>
  </si>
  <si>
    <t>No. de conciliaciones ejecutadas / No. De conciliaciones programadas</t>
  </si>
  <si>
    <t xml:space="preserve">Conciliación mensual de información del reporte de Sivicof contra la información registrada en el Sistema Administrativo y Financiero JSP7 en la vigencia 2021 </t>
  </si>
  <si>
    <t>Una conciliación realizada de información 2021</t>
  </si>
  <si>
    <t>Una capacitación realizada con evidencia de participación de los involucrados</t>
  </si>
  <si>
    <t>Formato CBN 1001 PAC actualizado</t>
  </si>
  <si>
    <t xml:space="preserve">Un Formato actualizado </t>
  </si>
  <si>
    <t xml:space="preserve"> Formato de validación de información CBN 1001 PAC diseñado y aplicado</t>
  </si>
  <si>
    <t>Un formato implementado</t>
  </si>
  <si>
    <t xml:space="preserve">Instructivo de priorización para la elaboración, presentación y entrega de información </t>
  </si>
  <si>
    <t xml:space="preserve">Un documento de instructivo publicado y socializado </t>
  </si>
  <si>
    <t>Documento final remitido a la Secretaría Distrital de Ambiente</t>
  </si>
  <si>
    <t>Un documento y formato reformulado y concertado con las áreas que manejan los temas ambientales de proyectos y remitido a Secretaría Distrital de Ambiente</t>
  </si>
  <si>
    <t>Seguimiento semestral de los avances de las actividades y ejecución presupuestal de las metas definidas en el PACA, en concordancia con el SEGPLAN, SIVICOF y los lineamientos de las Secretaría Distrital de Ambiente, registrando los avances en actas con compromisos.</t>
  </si>
  <si>
    <t>Acta de reunión</t>
  </si>
  <si>
    <t>Definición de lineamientos y puntos de control en el proceso de Direccionamiento Estratégico, en relación con los reportes de información asociada con los reportes de metas y proyectos de inversión a usuarios externos.</t>
  </si>
  <si>
    <t>Documento con lineamientos y controles incorporados</t>
  </si>
  <si>
    <t>1 documento con lineamientos y controles incorporados</t>
  </si>
  <si>
    <t>Implementar un repositorio de información donde la subgerencia de Planeación incorpore los reportes de información que se envían a usuarios externos en relación con las metas y los proyectos de inversión, teniendo en cuenta la cronología y fechas de corte.</t>
  </si>
  <si>
    <t>Estado del Repositorio creado e implementado</t>
  </si>
  <si>
    <t xml:space="preserve">No. De informes para usuarios externos incorporados en el repositorio / No. De informes para usuarios externos generados </t>
  </si>
  <si>
    <t>Un procedimiento publicado (intranet) y socializado</t>
  </si>
  <si>
    <t>Un procedimiento publicado (intranet) y socializado.</t>
  </si>
  <si>
    <t xml:space="preserve">Socializaciones </t>
  </si>
  <si>
    <t xml:space="preserve">Dos socializaciones ejecutadas </t>
  </si>
  <si>
    <t>Realizar seguimiento al cargue de documentos de ejecución contractual en la plataforma Secop a través de una verificación aleatoria, reportando las inconsistencias encontradas a los supervisores.</t>
  </si>
  <si>
    <t>Reporte de inconsistencias</t>
  </si>
  <si>
    <t xml:space="preserve"> No. reportes realizados y remitidos / No. reportes programados</t>
  </si>
  <si>
    <t>Protocolo de estados elaborado</t>
  </si>
  <si>
    <t>Protocolo elaborado</t>
  </si>
  <si>
    <t>Revisión reportes predios sistema JSP7</t>
  </si>
  <si>
    <t>No. de revisiones realizadas/No. de revisiones programadas</t>
  </si>
  <si>
    <t>Incluir en los contratos que se suscriban para intervenir los inmuebles BICN, la obligación de gestionar los trámites de autorización ante las autoridades competentes, a la luz de las normas vigentes.</t>
  </si>
  <si>
    <t>Contratos suscritos con obligación definida para el tramite de autorizaciones</t>
  </si>
  <si>
    <t xml:space="preserve">Nro contratos suscritos que incluyan trámites de autorización ante autoridades competentes /Nro contratos que deben incluir trámites de autorización requeridas ante autoridades competentes  </t>
  </si>
  <si>
    <t>Subgerencia de Gestión Corporativa - Tesorería</t>
  </si>
  <si>
    <t>Subgerencia de Gestión Corporativa - Tesorería y Oficina de Control Interno</t>
  </si>
  <si>
    <t>Subgerencia de Gestión Corporativa - Presupuesto</t>
  </si>
  <si>
    <t>Subgerencia de Gestión Corporativa - Presupuesto - Contabilidad - Tesorería</t>
  </si>
  <si>
    <t>Subgerencia Desarrollo de Proyectos, Subgerencia de Gestión Corporativa y Subgerencia de Planeación</t>
  </si>
  <si>
    <t>Subgerencia Corporativa, Dirección de Gestión Contractual y Subgerencia de Planeación (Apoyo)</t>
  </si>
  <si>
    <t>Subgerencia de Gestión Corporativa, Dirección de Gestión Contractual y Oficina de Comunicaciones</t>
  </si>
  <si>
    <t>Dirección Comercial</t>
  </si>
  <si>
    <t>Todas las subgerencias</t>
  </si>
  <si>
    <t>Hallazgo administrativo con presunta incidencia disciplinaria por falta de reporte e inconsistencias en la información en la rendición de la cuenta de la ERU en el aplicativo de SIVICOF. CASO 1 Formato CB-0114</t>
  </si>
  <si>
    <t>Hallazgo administrativo con presunta incidencia disciplinaria por falta de reporte e inconsistencias en la información en la rendición de la cuenta de la ERU en el aplicativo de SIVICOF. CASO 2 Formato CB-0905</t>
  </si>
  <si>
    <t>Hallazgo administrativo por incoherencia e inconsistencia en los datos reportados de la inversión realizada por la ERU en los factores PACA y ODS.</t>
  </si>
  <si>
    <t>Hallazgo administrativo por la falta de efectividad de la acción formulada al Hallazgo 3.1.3.4, acción No 4; en el Plan de Mejoramiento de la ERU correspondientes a la Auditoria de Regularidad No. 65 relacionado con la omisión publicación de documentos contractuales en el SECOP II.</t>
  </si>
  <si>
    <t>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t>
  </si>
  <si>
    <t>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t>
  </si>
  <si>
    <t>Hallazgo administrativo por intervenir bienes de interés cultural sin la autorización del Ministerio de Cultura</t>
  </si>
  <si>
    <t>ANÁLISIS SEGUIMIENTO OCI - Diciembre 31 de 2021</t>
  </si>
  <si>
    <t>CUMPLIMIENTO a diciembre 31 de 2021</t>
  </si>
  <si>
    <t>ESTADO a diciembre 31 de 2021</t>
  </si>
  <si>
    <t xml:space="preserve">Actas de reunión firmadas por las partes con avances y compromisos </t>
  </si>
  <si>
    <t>CORTE DIC 31 DE 2021</t>
  </si>
  <si>
    <t>Con corte a 31 de diciembre de 2021 se adjuntan los informes semanales remitidos por el Fideicomitente Constructor durante el seguimiento del trimestre así: 4 del mes de octubre, 4 del mes de noviembre y 4 del mes de diciembre.
Como evidencia adicional de los 12 informes se remite archivo en excel denominado “seguimiento a comercialización Colmena OCT-DIC” que da cuenta de los compromisos establecidos en las reuniones de seguimiento semanal con el fideicomitente constructor y la SDHT. 
Con corte a 31 de diciembre el estado de la comercialización es el siguiente: 
* 127 viviendas entregadas
* 1 vivienda tiene promesa de compraventa suscrita, en estudio de títulos, avalúo y legalización del crédito hipotecario por parte de las diferentes entidades financieras
* 2 hogares en trámite de escrituración y registro   
* 1 hogar en proceso de asignación de SDVE</t>
  </si>
  <si>
    <t>Se realizó la revisión del Formato CB-0114 para los meses de enero a septiembre de 2021 arrojando los siguientes resultados:
*Reporte enero y febrero 2021: se revisó y se verificó que la información se transmitió correctamente. El soporte es la transmisión de la cuenta en la fecha respectiva.
*Reporte marzo: se realizó revisión y ajuste del formato para retransmisión. Anexo 1. Correo a Control Interno remitiendo la información validada. 
*Reporte abril a septiembre 2021: se revisó y se verificó que la información se transmitió correctamente. El soporte es la transmisión de la cuenta en la fecha respectiva.
*Reporte octubre a diciembre: Se realizó la revisión y validación de información confirmando que se encontraba diligenciada correctamente.  El soporte es la transmisión de la cuenta en la fecha respectiva.</t>
  </si>
  <si>
    <t>Se elaboró comunicación dirigida a la Contraloría con radicado No. E2021007202 de fecha diciembre de 2021 solicitando la retransmisión del reporte del mes de marzo de 2021. Anexo 2.
Soporte correo electrónico de transmisión del formato CB-0114 realizado en el mes de diciembre de 2021. Anexo 3.</t>
  </si>
  <si>
    <t xml:space="preserve">Hallazgo administrativo con presunta incidencia disciplinaria por falta de reporte e inconsistencias en la información en la rendición de la cuenta de la ERU en el aplicativo de SIVICOF. CASO 3 DOCUMENTO CBN-1001-1220 PAC.
</t>
  </si>
  <si>
    <t xml:space="preserve">Diligenciar el formato CBN 1001 PAC con el Catálogo de Cuentas Presupuestales vigente y aplicable para la Empresa. </t>
  </si>
  <si>
    <t>El formato CBN 1001 PAC se actualizó conforme al Catálogo Integrado de Cuentas Presupuestales de ingresos y de gastos para la información transmitida durante la vigencia 2021, así como la formulación de las filas de subtotales y totales. Anexo 5.</t>
  </si>
  <si>
    <t>Reformulación de documento y formato PACA para el cuatrienio 2020-2024.</t>
  </si>
  <si>
    <t>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t>
  </si>
  <si>
    <t>1. El 30 de agosto de 2021 se le solicito una prórroga a la SDA mediante radicado no. 2021ER190332, recibiendo una respuesta de este el 09 de septiembre de 2021 mediante radicado no. 2021EE192051 .
2. Se realizó reformulación PACA de la entidad y se subió a la herramienta STORM WEB el 19. 10.2022. (se adjunta soporte anexos 1 y 5).
3. Se realizo seguimiento semestral (se adjunta soporte anexo 2).</t>
  </si>
  <si>
    <t>Elaborar un procedimiento que contenga controles y lineamientos en la oportunidad y completitud para el cargue de documentos de ejecución del contrato en el SECOP.</t>
  </si>
  <si>
    <t>La DGC en conjunto con la Subgerencia de Gestión Corporativa elaboró el procedimiento PD-94 de fecha 23 de diciembre 2021 "Publicación de informes y pagos a contratistas a través de la plataforma SECOP II o su equivalente" el cual se encuentra publicado en la intranet.</t>
  </si>
  <si>
    <t>Elaborar un protocolo que contenga la definición sobre los diferentes estados que se manejan en la base de predios (JSP7).</t>
  </si>
  <si>
    <t>Se elaboró protocolo con las definiciones de los diferentes estados que se manejan en la base de predios JSP7, como un aclaratorio del Manual del Usuario del sistema.
Se incluirá como un documento adjunto al procedimiento de PD-69 Administración de Predios y se subirá a MIPG-SIG. (31/01/2022).</t>
  </si>
  <si>
    <t>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t>
  </si>
  <si>
    <t>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t>
  </si>
  <si>
    <t>Realizar una capacitación sobre instructivos de Sivicof, donde participe el equipo de trabajo que desarrolla actividades de diligenciamiento de los formatos Sivicof</t>
  </si>
  <si>
    <t>Se proyectó borrador de comunicación para la Contraloría solicitando la capacitación relacionada con diligenciamiento de los instructivos la cual se encuentra en revisión y aprobación. Anexo 4 proyecto comunicación.</t>
  </si>
  <si>
    <t>Al respecto desde la Subgerencia de Planeación (Gerencia proyecto San Juan de Dios) se han adelantado las siguientes acciones:
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Estado: Contrato en ejecución. (Adjunto contrato).
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Estado: Contrato en ejecución. Permisos ambientales o los demás que apliquen. (Adjunto contrato)
3. Proceso de invitación pública No. PAD-SJD-IP-05-2021 - Consultoría para los diseños de restauración integral de los tres pabellones de San Juan de Dios: Incluye el trámite y obtención de autorizaciones y licencias requeridas para ejecutar los proyectos. 
Estado: Proceso adjudicado, contrato por firmar. (Adjunto anexo técnico).
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Estado: En proceso de selección. (Adjunto anexo técnico).</t>
  </si>
  <si>
    <t>Diseñar y emplear un formato de validación de la información contenida en el formato CBN 1001 PAC para la revisión previa al envío periódico de la misma.</t>
  </si>
  <si>
    <t>Se elaboró un piloto con la información a diciembre 31 de 2021 para validar la información previa a la transmisión, obteniendo resultados aceptables que requieren ajustes en el diseño y formulación. Anexo 6.</t>
  </si>
  <si>
    <t>Hallazgo administrativo con presunta incidencia disciplinaria por falta de reporte e inconsistencias en la información en la rendición de la cuenta de la ERU en el aplicativo de SIVICOF. CASO 3 DOCUMENTO CBN-1001-1220 PAC.</t>
  </si>
  <si>
    <t>Definir las directrices de priorización para la elaboración, presentación y entrega de información a los organismos administrativos y de control frente a otras actividades funcionales de las áreas de presupuesto, tesorería y contabilidad de la Subgerencia Corporativa.</t>
  </si>
  <si>
    <t>Se está recopilando la información de procedimientos, circulares y directivas vigentes para establecer el mecanismo más idóneo que permita cumplir efectivamente con la acción.</t>
  </si>
  <si>
    <t>Realizar dos socializaciones del procedimiento del cargue de la información al SECOP.</t>
  </si>
  <si>
    <t>A través de correo electrónico de fecha 31 de diciembre de 2021 se socializó el procedimiento PD-94 "Publicación de informes y pagos a contratistas a través de la plataforma SECOP II o su equivalente".</t>
  </si>
  <si>
    <t>A traves de radicado I2021003338 de fecha 15 de diciembre de 2021 la DGC realizó seguimiento de manera aleatoria al cargue de documentos de ejecución contractual en la plataforma Secop, reportando a los supervisores las situaciones encontradas</t>
  </si>
  <si>
    <t>Hallazgo administrativo por la falta de efectividad de la acción formulada al Hallazgo 3.1.3.5, acción 1; en el Plan de Mejoramiento de la ERU correspondientes a la Auditoria de Regularidad No. 65 relacionado con publicación extemporánea de información en la plataforma SECOP II.</t>
  </si>
  <si>
    <t>A través de radicado I2021003338 de fecha 15 de diciembre de 2021 la DGC realizó seguimiento de manera aleatoria al cargue de documentos de ejecución contractual en la plataforma Secop, reportando a los supervisores las situaciones encontradas.</t>
  </si>
  <si>
    <t>A través de radicado I2021003336, I2021003337 y I2021003339 de fecha 15 de diciembre de 2021 de manera aleatoria, la DGC realizó seguimiento en el diligenciamiento de la fecha de inicio en el secop, de algunos contratos, reportando a los supervisores las situaciones encontradas.</t>
  </si>
  <si>
    <t>Realizar una revisión periódica que permita verificar el estado de los predios, de acuerdo con el reporte generado por el sistema JSP7.</t>
  </si>
  <si>
    <t>Al finalizar la vigencia 2021 se generó el listado en excel de predios en administración, desde el sistema, para que sea revisado el estado y si requiere alguna modificación se ajustará en el mes de enero.
Se diseñará y pondrá en funcionamiento, un reporte en donde se identifique la fecha y el periodo de generación de la información. (28/02/2022).</t>
  </si>
  <si>
    <t>ANÁLISIS SEGUIMIENTO OCI - Marzo 31 de 2022</t>
  </si>
  <si>
    <t>CUMPLIMIENTO a marzo 31 de 2022</t>
  </si>
  <si>
    <t>ESTADO a marzo 31 de 2022</t>
  </si>
  <si>
    <t>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t>
  </si>
  <si>
    <t>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t>
  </si>
  <si>
    <t>Para dar cumplimiento a la acción propuesta y su objetivo final, se realizaron las siguientes gestiones:
Incluir en los contratos suscritos en relación con los bienes de interés cultural, la obligación de gestionar los trámites de autorización ante las autoridades competentes, a la luz de las normas vigentes. Lo anterior se puede evidenciar en los siguientes contratos:
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
Contrato 075 de 2022 Para realizar la interventoría integral al contrato de consultoría cuyo objeto es "Elaboración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
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Se adjuntan los contratos para la verificación pertinente.</t>
  </si>
  <si>
    <t>A través de radicado I2022000911 de fecha 16 de marzo de 2022 la DGC realizó seguimiento de manera aleatoria al cargue de documentos de ejecución contractual en la plataforma Secop, reportando a los supervisores las situaciones encontradas.</t>
  </si>
  <si>
    <t>A través de radicado I2022000911 de fecha 16 de marzo de 2022  la DGC realizó seguimiento en el diligenciamiento de la fecha de inicio en el secop, de algunos contratos, reportando a los supervisores las situaciones encontradas.</t>
  </si>
  <si>
    <t>Continuando con el seguimiento a las 4 viviendas que no habían sido entregadas a 31 de diciembre de 2021, la Gerencia de Vivienda se permite entregar el siguiente reporte:
1 vivienda entregada el 03 de enero de 2022, que ingresó a registro el día 28 de diciembre de 2021, proceso que se logra una vez la escritura pública contenga las firmas requeridas de la entidad financiera, la Fiduciaria, el Consorcio Nelekonar y la Notaría.
1 vivienda en proceso de liquidación de gastos de beneficencia, próxima a ingresar a registro para surtir la entrega, que a finales 2021 se encontraba en proceso de firmas de la escritura pública.
1 vivienda en proceso de legalización de crédito hipotecario, se encuentra a la espera de la emisión de la orden de escrituración por parte del Banco de Bogotá.
1 vivienda en proceso de firma de acuerdo de negociación. Esta fue la última vivienda del proyecto que fue comercializada, dado que el subsidio había sido asignado a un primer hogar que perdió el crédito hipotecario, y, en consecuencia, fue necesario que la SDHT declarara la pérdida de fuerza ejecutoria el 28 diciembre de 2021, para proceder con la vinculación de un nuevo hogar.
Así mismo, la Dirección Comercial allega el material relacionado con las actividades de comercialización de los locales comerciales de la Colmena.</t>
  </si>
  <si>
    <t>Al cierre de la vigencia 2021 no se constituyeron inversiones en CDT. De acuerdo con lo anterior la transmisión del formato CB-0114 se realiza en blanco.
El soporte de esta acción corresponde al formato a diciembre 31 de 2021 de la cuenta mensual transmitida en enero 2022 el cual reposa en la oficina de Control Interno.</t>
  </si>
  <si>
    <t>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
Anexo 1 Reporte JSP7 Cuentas por Pagar
Anexo 2 Balane de Prueba</t>
  </si>
  <si>
    <t>Se implementó el formato para validar la información previa a la transmisión correspondiente a enero y febrero 2022, obteniendo resultados óptimos que posibilitan su implementación definitiva y seguimiento para el próximo trimestre. Anexo  4.</t>
  </si>
  <si>
    <t>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
En consecuencia, se expidió la comunicación interna I2022000718 (soporte ubicado en TAMPUS) mediante la cual se fija el calendario de actividades financieras para la vigencia 2022, al tiempo que se dictan algunas recomendaciones que complementan este objetivo.</t>
  </si>
  <si>
    <t>A traves de correo electronico de fecha 14 de enero de 2022 se socializó el procedimiento PD-94 "Publicación de informes y pagos a contratistas a través de la plataforma SECOP II o su equivalente".</t>
  </si>
  <si>
    <t>Con el acompañamiento del a Oficina de Control Interno, la Contraloría de Bogotá remitió mediante correo electrónico del 21 de enero de 2022 la socialización de la capacitación "Socialización Circular 006 de 2021- Grupo III" sobre los formatos a transmitir en la cuenta anual vigencia 2021, el cual incluye el formato CB-0905. Anexo 3.</t>
  </si>
  <si>
    <t>CORTE MAR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</si>
</sst>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0.0%"/>
  </numFmts>
  <fonts count="13"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sz val="11"/>
      <color rgb="FFFF0000"/>
      <name val="Arial"/>
      <family val="2"/>
    </font>
    <font>
      <b/>
      <sz val="11"/>
      <color indexed="8"/>
      <name val="Calibri"/>
      <family val="2"/>
      <scheme val="minor"/>
    </font>
    <font>
      <b/>
      <sz val="12"/>
      <color indexed="8"/>
      <name val="Arial"/>
      <family val="2"/>
    </font>
    <font>
      <b/>
      <sz val="12"/>
      <color theme="1"/>
      <name val="Arial"/>
      <family val="2"/>
    </font>
    <font>
      <b/>
      <sz val="12"/>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bgColor indexed="64"/>
      </patternFill>
    </fill>
  </fills>
  <borders count="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9" fontId="5" fillId="4" borderId="2" xfId="0" applyNumberFormat="1" applyFont="1" applyFill="1" applyBorder="1" applyAlignment="1">
      <alignment horizontal="center" vertical="center" wrapText="1"/>
    </xf>
    <xf numFmtId="164" fontId="5" fillId="4" borderId="2" xfId="0" applyNumberFormat="1" applyFon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protection locked="0"/>
    </xf>
    <xf numFmtId="0" fontId="5" fillId="5" borderId="2" xfId="0" applyFont="1" applyFill="1" applyBorder="1" applyAlignment="1" applyProtection="1">
      <alignment horizontal="justify" vertical="center" wrapText="1"/>
      <protection locked="0"/>
    </xf>
    <xf numFmtId="0" fontId="5" fillId="5" borderId="2" xfId="0" applyFont="1" applyFill="1" applyBorder="1" applyAlignment="1">
      <alignment horizontal="justify" vertical="center" wrapText="1"/>
    </xf>
    <xf numFmtId="9" fontId="5" fillId="5" borderId="2" xfId="1" applyFont="1" applyFill="1" applyBorder="1" applyAlignment="1">
      <alignment horizontal="center" vertical="center" wrapText="1"/>
    </xf>
    <xf numFmtId="9" fontId="5" fillId="5" borderId="2" xfId="1" applyFont="1" applyFill="1" applyBorder="1" applyAlignment="1">
      <alignment horizontal="left" vertical="center" wrapText="1"/>
    </xf>
    <xf numFmtId="164" fontId="5" fillId="5" borderId="2" xfId="0" applyNumberFormat="1" applyFont="1" applyFill="1" applyBorder="1" applyAlignment="1" applyProtection="1">
      <alignment horizontal="center" vertical="center" wrapText="1"/>
      <protection locked="0"/>
    </xf>
    <xf numFmtId="0" fontId="0" fillId="0" borderId="0" xfId="0" applyAlignment="1">
      <alignment horizontal="right"/>
    </xf>
    <xf numFmtId="0" fontId="9" fillId="0" borderId="0" xfId="0" applyFont="1" applyAlignment="1">
      <alignment horizontal="right"/>
    </xf>
    <xf numFmtId="0" fontId="0" fillId="0" borderId="0" xfId="0" pivotButton="1"/>
    <xf numFmtId="0" fontId="0" fillId="0" borderId="0" xfId="0" pivotButton="1" applyAlignment="1">
      <alignment horizontal="right"/>
    </xf>
    <xf numFmtId="0" fontId="10" fillId="0" borderId="2" xfId="0" applyFont="1" applyBorder="1" applyAlignment="1">
      <alignment horizontal="center" vertical="center"/>
    </xf>
    <xf numFmtId="0" fontId="11" fillId="3" borderId="2"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justify" vertical="center" wrapText="1"/>
      <protection locked="0"/>
    </xf>
    <xf numFmtId="165" fontId="3" fillId="0" borderId="0" xfId="1" applyNumberFormat="1" applyFont="1" applyBorder="1" applyAlignment="1">
      <alignment horizontal="center"/>
    </xf>
    <xf numFmtId="0" fontId="11" fillId="5" borderId="2" xfId="0" applyFont="1" applyFill="1" applyBorder="1" applyAlignment="1">
      <alignment horizontal="center" vertical="center" wrapText="1"/>
    </xf>
    <xf numFmtId="0" fontId="12" fillId="5" borderId="2" xfId="0" applyFont="1" applyFill="1" applyBorder="1" applyAlignment="1">
      <alignment horizontal="left" vertical="center" wrapText="1"/>
    </xf>
    <xf numFmtId="0" fontId="11" fillId="6"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10" fillId="0" borderId="4" xfId="0" applyFont="1" applyBorder="1" applyAlignment="1">
      <alignment horizontal="center" vertical="center"/>
    </xf>
    <xf numFmtId="0" fontId="10" fillId="0" borderId="2" xfId="0" applyFont="1" applyBorder="1" applyAlignment="1">
      <alignment horizontal="left" vertical="center"/>
    </xf>
    <xf numFmtId="0" fontId="0" fillId="0" borderId="0" xfId="0" applyNumberFormat="1"/>
    <xf numFmtId="0" fontId="2" fillId="0" borderId="0" xfId="0" applyFont="1" applyAlignment="1">
      <alignment horizontal="center"/>
    </xf>
    <xf numFmtId="0" fontId="2" fillId="0" borderId="0" xfId="0" applyFont="1" applyAlignment="1">
      <alignment horizontal="center"/>
    </xf>
    <xf numFmtId="0" fontId="2" fillId="0" borderId="0" xfId="0" applyFont="1" applyAlignment="1"/>
    <xf numFmtId="0" fontId="2" fillId="0" borderId="0" xfId="0" applyFont="1" applyAlignment="1">
      <alignment horizontal="center"/>
    </xf>
    <xf numFmtId="0" fontId="2"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center"/>
    </xf>
  </cellXfs>
  <cellStyles count="2">
    <cellStyle name="Normal" xfId="0" builtinId="0"/>
    <cellStyle name="Porcentaje" xfId="1" builtinId="5"/>
  </cellStyles>
  <dxfs count="1">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4669.647243171297" createdVersion="6" refreshedVersion="6" minRefreshableVersion="3" recordCount="39">
  <cacheSource type="worksheet">
    <worksheetSource ref="A3:AP42" sheet="seguim"/>
  </cacheSource>
  <cacheFields count="42">
    <cacheField name="No" numFmtId="0">
      <sharedItems containsString="0" containsBlank="1" containsNumber="1" containsInteger="1" minValue="12" maxValue="36"/>
    </cacheField>
    <cacheField name="CÓDIGO DE LA ENTIDAD" numFmtId="0">
      <sharedItems containsSemiMixedTypes="0" containsString="0" containsNumber="1" containsInteger="1" minValue="263" maxValue="263"/>
    </cacheField>
    <cacheField name="VIGENCIA PAD AUDITORIA o VISITA" numFmtId="0">
      <sharedItems count="4">
        <s v="2020 2020"/>
        <s v="2021 2021"/>
        <s v="2017 2017" u="1"/>
        <s v="2019 2019" u="1"/>
      </sharedItems>
    </cacheField>
    <cacheField name="CODIGO AUDITORIA SEGÚN PAD DE LA VIGENCIA" numFmtId="0">
      <sharedItems containsSemiMixedTypes="0" containsString="0" containsNumber="1" containsInteger="1" minValue="20" maxValue="501" count="6">
        <n v="501"/>
        <n v="65"/>
        <n v="249"/>
        <n v="56"/>
        <n v="50" u="1"/>
        <n v="20" u="1"/>
      </sharedItems>
    </cacheField>
    <cacheField name="No. HALLAZGO o Numeral del Informe de la Auditoría o Visita" numFmtId="0">
      <sharedItems count="17">
        <s v="3.1.1"/>
        <s v="3.1.2.1"/>
        <s v="3.1.3.1"/>
        <s v="3.1.3.2"/>
        <s v="3.1.3.4"/>
        <s v="3.2.1.1"/>
        <s v="3.2.1.2"/>
        <s v="3.2.1.3"/>
        <s v="3.2.1.4"/>
        <s v="3.2.1.5"/>
        <s v="3.2.1.6"/>
        <s v="3.3.2.1"/>
        <s v="3.1.1.1"/>
        <s v="3.1.1.2"/>
        <s v="3.1.2.2"/>
        <s v="2.2.1.2.1" u="1"/>
        <s v="3.2.2.3" u="1"/>
      </sharedItems>
    </cacheField>
    <cacheField name="CÓDIGO ACCIÓN" numFmtId="0">
      <sharedItems containsSemiMixedTypes="0" containsString="0" containsNumber="1" containsInteger="1" minValue="1" maxValue="8"/>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 Mayo 15 de 2020" numFmtId="9">
      <sharedItems containsBlank="1"/>
    </cacheField>
    <cacheField name="CUMPLIMIENTO a mayo 15 de 2020" numFmtId="9">
      <sharedItems containsBlank="1"/>
    </cacheField>
    <cacheField name="ESTADO a mayo 15 de 2020" numFmtId="9">
      <sharedItems containsBlank="1"/>
    </cacheField>
    <cacheField name="ANÁLISIS SEGUIMIENTO OCI - Julio 15 de 2020" numFmtId="9">
      <sharedItems containsBlank="1" longText="1"/>
    </cacheField>
    <cacheField name="CUMPLIMIENTO a julio 15 de 2020" numFmtId="9">
      <sharedItems containsBlank="1"/>
    </cacheField>
    <cacheField name="ESTADO a julio 15 de 2020" numFmtId="9">
      <sharedItems containsBlank="1"/>
    </cacheField>
    <cacheField name="ANÁLISIS SEGUIMIENTO OCI - Octubre 30 de 2020" numFmtId="9">
      <sharedItems containsBlank="1" longText="1"/>
    </cacheField>
    <cacheField name="CUMPLIMIENTO a octubre 30 de 2020" numFmtId="9">
      <sharedItems containsString="0" containsBlank="1" containsNumber="1" minValue="0" maxValue="0.5"/>
    </cacheField>
    <cacheField name="ESTADO a octubre 30 de 2020" numFmtId="9">
      <sharedItems containsBlank="1"/>
    </cacheField>
    <cacheField name="ANÁLISIS SEGUIMIENTO OCI - Diciembre 31 de 2020" numFmtId="9">
      <sharedItems containsBlank="1" longText="1"/>
    </cacheField>
    <cacheField name="CUMPLIMIENTO a diciembre 31 de 2020" numFmtId="9">
      <sharedItems containsString="0" containsBlank="1" containsNumber="1" minValue="0" maxValue="1"/>
    </cacheField>
    <cacheField name="ESTADO a diciembre 31 de 2020" numFmtId="9">
      <sharedItems containsBlank="1"/>
    </cacheField>
    <cacheField name="ANÁLISIS SEGUIMIENTO OCI - Marzo 31 de 2021" numFmtId="9">
      <sharedItems containsBlank="1" longText="1"/>
    </cacheField>
    <cacheField name="CUMPLIMIENTO a marzo 31 de 2021" numFmtId="9">
      <sharedItems containsString="0" containsBlank="1" containsNumber="1" minValue="0" maxValue="1"/>
    </cacheField>
    <cacheField name="ESTADO a marzo 31 de 2021" numFmtId="9">
      <sharedItems containsBlank="1"/>
    </cacheField>
    <cacheField name="ANÁLISIS SEGUIMIENTO OCI - Junio 30 de 2021" numFmtId="9">
      <sharedItems containsBlank="1" longText="1"/>
    </cacheField>
    <cacheField name="CUMPLIMIENTO a junio 30 de 2021" numFmtId="9">
      <sharedItems containsString="0" containsBlank="1" containsNumber="1" minValue="0.5" maxValue="1"/>
    </cacheField>
    <cacheField name="ESTADO a junio 30 de 2021" numFmtId="9">
      <sharedItems containsBlank="1"/>
    </cacheField>
    <cacheField name="ANÁLISIS SEGUIMIENTO OCI - Septiembre 30 de 2021" numFmtId="9">
      <sharedItems containsBlank="1" longText="1"/>
    </cacheField>
    <cacheField name="CUMPLIMIENTO a septiembre 30 de 2021" numFmtId="9">
      <sharedItems containsString="0" containsBlank="1" containsNumber="1" minValue="0.75" maxValue="1"/>
    </cacheField>
    <cacheField name="ESTADO a septiembre 30 de 2021" numFmtId="9">
      <sharedItems/>
    </cacheField>
    <cacheField name="ANÁLISIS SEGUIMIENTO OCI - Diciembre 31 de 2021" numFmtId="9">
      <sharedItems containsBlank="1" longText="1"/>
    </cacheField>
    <cacheField name="CUMPLIMIENTO a diciembre 31 de 2021" numFmtId="9">
      <sharedItems containsSemiMixedTypes="0" containsString="0" containsNumber="1" minValue="0" maxValue="1"/>
    </cacheField>
    <cacheField name="ESTADO a diciembre 31 de 2021" numFmtId="9">
      <sharedItems/>
    </cacheField>
    <cacheField name="ANÁLISIS SEGUIMIENTO OCI - Marzo 31 de 2022" numFmtId="9">
      <sharedItems containsBlank="1" longText="1"/>
    </cacheField>
    <cacheField name="CUMPLIMIENTO a marzo 31 de 2022" numFmtId="9">
      <sharedItems containsString="0" containsBlank="1" containsNumber="1" minValue="0.1" maxValue="1"/>
    </cacheField>
    <cacheField name="ESTADO a marzo 31 de 2022" numFmtId="9">
      <sharedItems count="2">
        <s v="CUMPLIDA"/>
        <s v="EN PROCESO_x000a_EN TERMINOS"/>
      </sharedItems>
    </cacheField>
    <cacheField name="FECHA DE INICIO" numFmtId="164">
      <sharedItems containsSemiMixedTypes="0" containsNonDate="0" containsDate="1" containsString="0" minDate="2020-01-31T00:00:00" maxDate="2021-10-20T00:00:00"/>
    </cacheField>
    <cacheField name="FECHA DE MODIFICACION" numFmtId="164">
      <sharedItems containsNonDate="0" containsDate="1" containsString="0" containsBlank="1" minDate="2020-10-26T00:00:00" maxDate="2020-10-27T00:00:00"/>
    </cacheField>
    <cacheField name="FECHA DE TERMINACIÓN" numFmtId="164">
      <sharedItems containsSemiMixedTypes="0" containsNonDate="0" containsDate="1" containsString="0" minDate="2021-01-31T00:00:00" maxDate="2022-10-19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n v="12"/>
    <n v="263"/>
    <x v="0"/>
    <x v="0"/>
    <x v="0"/>
    <n v="1"/>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Realizar la verificación de los requisitos para la suscripción de convenios, conforme a los manuales de contratación vigentes"/>
    <s v="Convenios suscritos "/>
    <s v="Número de convenios verificados/Número de convenios suscritos"/>
    <s v="Sin reporte de avance"/>
    <s v="N.A."/>
    <s v="EN PROCESO_x000a__x000a_EN TERMINOS"/>
    <s v="Mediante correo electrónico de fecha 1 de agosto de 2020, la Dirección de Gestión Contractual informa que:_x000a__x000a_1. Realizará mesas de trabajo con las áreas técnicas de la Empresa previa a la suscripción de los convenios con el fin de verificar el cumplimiento del principio de planeación._x000a_ _x000a_2. Diligenciará la Matriz de Seguimiento a Trámites Contractuales para verificar el cumplimiento de los requisitos previo a la suscripción de convenios."/>
    <s v="N.A."/>
    <s v="EN PROCESO_x000a__x000a_EN TERMINOS"/>
    <s v="La DGC realiza mesas de trabajo con las áreas técnicas de la Empresa previa a la suscripción de los convenios con el fin de verificar el cumplimiento del principio de planeación._x000a__x000a_La DGC ha diligenciado la Matriz de Seguimiento a Trámites Contractuales con el objetivo de verificar el cumplimiento de los requisitos previo a la suscripción de convenios._x000a__x000a_No se anexan soportes como evidencia del seguimiento."/>
    <n v="0.2"/>
    <s v="EN PROCESO_x000a_EN TERMINOS"/>
    <s v="Sin reporte de avance"/>
    <n v="0"/>
    <s v="EN PROCESO_x000a_EN TERMINOS"/>
    <s v="Durante el periodo marzo 01 a 31 de diciembre de 2020 se suscribieron 2 convenios interadministrativos, sobre los cuales se realizó la verificación de los requisitos previa suscripción, de conformidad a los manuales de contratación vigentes."/>
    <n v="1"/>
    <s v="CUMPLIDA"/>
    <m/>
    <n v="1"/>
    <s v="CUMPLIDA"/>
    <m/>
    <n v="1"/>
    <s v="CUMPLIDA"/>
    <m/>
    <n v="1"/>
    <s v="CUMPLIDA"/>
    <m/>
    <n v="1"/>
    <x v="0"/>
    <d v="2020-01-31T00:00:00"/>
    <m/>
    <d v="2021-01-31T00:00:00"/>
    <s v="Dirección de Gestión Contractual "/>
  </r>
  <r>
    <n v="13"/>
    <n v="263"/>
    <x v="0"/>
    <x v="0"/>
    <x v="0"/>
    <n v="2"/>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
    <s v="Circulares"/>
    <s v="2 Circulares expedidas y socializadas"/>
    <s v="N.A."/>
    <s v="N.A."/>
    <s v="N.A."/>
    <s v="N.A."/>
    <s v="N.A."/>
    <s v="N.A."/>
    <s v="Sin reporte de avance"/>
    <n v="0"/>
    <s v="EN PROCESO_x000a_EN TERMINOS"/>
    <s v="La Subgerencia de Planeación y Administración de Proyectos, realizó una propuesta de circular dando cumplimiento a lo establecido en plan de mejoramiento. La circular actualmente está en proceso de aprobación y firmas para posterior socialización."/>
    <n v="0.7"/>
    <s v="EN PROCESO_x000a_EN TERMINOS"/>
    <s v="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_x000a__x000a_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
    <n v="1"/>
    <s v="CUMPLIDA"/>
    <m/>
    <n v="1"/>
    <s v="CUMPLIDA"/>
    <m/>
    <n v="1"/>
    <s v="CUMPLIDA"/>
    <m/>
    <n v="1"/>
    <s v="CUMPLIDA"/>
    <m/>
    <n v="1"/>
    <x v="0"/>
    <d v="2020-01-31T00:00:00"/>
    <d v="2020-10-26T00:00:00"/>
    <d v="2021-01-31T00:00:00"/>
    <s v="Subgerencia de Planeación y Administración de Proyectos_x000a__x000a_Dirección de Gestión Contractual"/>
  </r>
  <r>
    <n v="14"/>
    <n v="263"/>
    <x v="0"/>
    <x v="0"/>
    <x v="0"/>
    <n v="3"/>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jecutar mesas de trabajo, reuniones y/o comités fiduciarios, para buscar posibles soluciones que propendan por la reactivación del contrato. "/>
    <s v="Acciones para reactivación de contrato "/>
    <s v="Número de acciones cumplidas / Número de acciones propuestas. "/>
    <s v="Sin reporte de avance"/>
    <s v="N.A."/>
    <s v="EN PROCESO_x000a__x000a_EN TERMINOS"/>
    <s v="Con radicado 20206000027773 de fecha 21 de julio de 2020, la Gerencia de Vivienda informa lo siguiente:_x000a_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_x000a__x000a_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_x000a__x000a_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_x000a__x000a_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_x000a__x000a_5. Se programó Comité Fiduciario para el viernes 24 de julio de 2020."/>
    <s v="N.A."/>
    <s v="EN PROCESO_x000a__x000a_EN TERMINOS"/>
    <s v="1. Se elaboró un documento dinámico denominado Hoja de Ruta, el cual ha permitido la planeación y seguimiento de las actividades relevantes para la definición del proyecto. Se adjunta el documento que soporta la trazabilidad de las actividades que se encuncian a continuación._x000a__x000a_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_x000a__x000a_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_x000a__x000a_4. Comités Fiduciarios: _x000a_a.  28 de agosto de 2020:  Se reiteró por parte de la Supervisora del Contrato que el 5º miembro que integre el comité deberá ser quien resulte seleccionado como Interventor del Contrato Fiduciario. _x000a_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_x000a_b. 30 de septiembre de 2020: Se presentó la necesidad de aprobar previamente al inicio del proceso de selección de la Interventoría, el Plan de Contratación del PA  en el cual debe definirse el objeto de contratación y modalidad de selección, valor y fuente de los recursos._x000a_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_x000a__x000a_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
    <n v="0.3"/>
    <s v="EN PROCESO_x000a_EN TERMINOS"/>
    <s v="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_x000a__x000a_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_x000a__x000a_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_x000a__x000a_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_x000a__x000a_4. Concepto Jurídico: Mediante correo electrónico del 24 de diciembre de 2020, se recibió por parte de la Subgerencia Jurídica el documento denominado en el asunto &quot;Opinión Jurídica&quot; suscrito por los abogados Luis Felipe Arrieta y Diana Karina Angarita Castro."/>
    <n v="0.3"/>
    <s v="EN PROCESO_x000a_EN TERMINOS"/>
    <s v="Mediante radicado interno I2021000329 de fecha 1 de febrero de 2021, la Gerencia de Vivienda aporta las evidencias que dan cumplimiento a la acción &quot;Ejecutar mesas de trabajo, reuniones y/o comités fiduciarios, para buscar posibles soluciones que propendan por la reactivación del contrato&quot;._x000a__x000a_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
    <n v="1"/>
    <s v="CUMPLIDA"/>
    <s v="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
    <n v="1"/>
    <s v="CUMPLIDA"/>
    <m/>
    <n v="1"/>
    <s v="CUMPLIDA"/>
    <m/>
    <n v="1"/>
    <s v="CUMPLIDA"/>
    <m/>
    <n v="1"/>
    <x v="0"/>
    <d v="2020-01-31T00:00:00"/>
    <m/>
    <d v="2021-01-31T00:00:00"/>
    <s v="Subgerencia de Planeación y Administración de Proyectos_x000a__x000a_Subgerencia de Gestión inmobiliaria_x000a__x000a_Subgerencia de Desarrollo Proyectos_x000a__x000a_Subgerencia Jurídica_x000a__x000a_Gerencia de Vivienda"/>
  </r>
  <r>
    <n v="16"/>
    <n v="263"/>
    <x v="0"/>
    <x v="1"/>
    <x v="1"/>
    <n v="2"/>
    <s v="Hallazgo Administrativo, por el deterioro que presenta el Parque Zonal la Estación"/>
    <s v="_x000a_La acción previamente adelanta frente  al hallazgo inicial, fue declarada como cumplida pero inefectiva."/>
    <s v="Realizar una actividad de limpieza del parque Zonal La Estación conforme las competencias de la Empresa "/>
    <s v="Una (1) Jornada de limpieza"/>
    <s v=" 1 jornada de limpieza efectuada"/>
    <s v="N.A."/>
    <s v="N.A."/>
    <s v="N.A."/>
    <s v="N.A."/>
    <s v="N.A."/>
    <s v="N.A."/>
    <s v="Sin reporte de avance"/>
    <n v="0"/>
    <s v="EN PROCESO_x000a_EN TERMINOS"/>
    <s v="Se allega material fotográfico que soporta la intervención realizada al parque."/>
    <n v="1"/>
    <s v="CUMPLIDA"/>
    <m/>
    <n v="1"/>
    <s v="CUMPLIDA"/>
    <m/>
    <n v="1"/>
    <s v="CUMPLIDA"/>
    <m/>
    <n v="1"/>
    <s v="CUMPLIDA"/>
    <m/>
    <n v="1"/>
    <s v="CUMPLIDA"/>
    <m/>
    <n v="1"/>
    <x v="0"/>
    <d v="2020-09-21T00:00:00"/>
    <m/>
    <d v="2021-06-30T00:00:00"/>
    <s v="Subgerencia de Desarrollo de Proyectos "/>
  </r>
  <r>
    <n v="17"/>
    <n v="263"/>
    <x v="0"/>
    <x v="1"/>
    <x v="1"/>
    <n v="3"/>
    <s v="Hallazgo Administrativo, por el deterioro que presenta el Parque Zonal la Estación"/>
    <s v="_x000a_La acción previamente adelanta frente  al hallazgo inicial, fue declarada como cumplida pero inefectiva."/>
    <s v="Identificar las demás Entidades competentes y proponer acciones conjuntas para el desarrollo de actividades de mantenimiento requeridas en el marco de la normatividad legal vigente, "/>
    <s v="Remisión del documento de diagnóstico y propuesta de mantenimiento a las entidades competentes, efectuando el seguimiento respectivo.   "/>
    <s v="(Número de documentos remisorios/numero de entidades competentes identificadas) X 100                     "/>
    <s v="N.A."/>
    <s v="N.A."/>
    <s v="N.A."/>
    <s v="N.A."/>
    <s v="N.A."/>
    <s v="N.A."/>
    <s v="Sin reporte de avance"/>
    <n v="0"/>
    <s v="EN PROCESO_x000a_EN TERMINOS"/>
    <s v="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_x000a__x000a_RadicadoS 20205000039071 al IDRD y 20205000039081 al DADEP"/>
    <n v="1"/>
    <s v="CUMPLIDA"/>
    <s v="Se anexan documentos de aprobación y recibo por parte del IDRD, Acta 16 recibo por parte del DADEP, Oficio mediante el cual el DADEP comunica al IDRD su competencia sobre el mentenimiento del Parque La Estación"/>
    <n v="1"/>
    <s v="CUMPLIDA"/>
    <m/>
    <n v="1"/>
    <s v="CUMPLIDA"/>
    <m/>
    <n v="1"/>
    <s v="CUMPLIDA"/>
    <m/>
    <n v="1"/>
    <s v="CUMPLIDA"/>
    <m/>
    <n v="1"/>
    <x v="0"/>
    <d v="2020-09-21T00:00:00"/>
    <m/>
    <d v="2021-06-30T00:00:00"/>
    <s v="Subgerencia de Desarrollo de Proyectos "/>
  </r>
  <r>
    <n v="18"/>
    <n v="263"/>
    <x v="0"/>
    <x v="1"/>
    <x v="1"/>
    <n v="4"/>
    <s v="Hallazgo Administrativo, por el deterioro que presenta el Parque Zonal la Estación"/>
    <s v="_x000a_La acción previamente adelanta frente  al hallazgo inicial, fue declarada como cumplida pero inefectiva."/>
    <s v="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
    <s v="Procedimiento _x000a_"/>
    <s v="Procedimiento definido, socializado e implementado"/>
    <s v="N.A."/>
    <s v="N.A."/>
    <s v="N.A."/>
    <s v="N.A."/>
    <s v="N.A."/>
    <s v="N.A."/>
    <s v="Sin reporte de avance"/>
    <n v="0"/>
    <s v="EN PROCESO_x000a_EN TERMINOS"/>
    <s v="Sin reporte de avance"/>
    <n v="0"/>
    <s v="EN PROCESO_x000a_EN TERMINOS"/>
    <s v="Sin reporte de avance"/>
    <n v="0"/>
    <s v="EN PROCESO_x000a_EN TERMINOS"/>
    <s v="1._x0009_Se elaboró el procedimiento PD-90 Recibo y entrega de obras y áreas de cesiones públicas V1 y el formato FT-193 REQUISITOS MÍNIMOS PARA ENTREGA DE OBRA V1 de fecha 25/06/2021 (se adjuntan los documentos los cuales se encuentran publicados en la ERUNET)._x000a__x000a_2._x0009_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_x000a__x000a_3._x0009_Se inició la implementación del procedimiento, por lo cual se anexa el formato FT-193 REQUISITOS MÍNIMOS PARA ENTREGA DE OBRA V1, diligenciado el pasado 29 de junio de 2021, para el proyecto ETAPA 7C DEL PROVENIR. "/>
    <n v="1"/>
    <s v="CUMPLIDA"/>
    <m/>
    <n v="1"/>
    <s v="CUMPLIDA"/>
    <m/>
    <n v="1"/>
    <s v="CUMPLIDA"/>
    <m/>
    <n v="1"/>
    <x v="0"/>
    <d v="2020-09-21T00:00:00"/>
    <m/>
    <d v="2021-06-30T00:00:00"/>
    <s v="Subgerencia de Desarrollo de Proyectos - SPAP (Apoyo)"/>
  </r>
  <r>
    <n v="19"/>
    <n v="263"/>
    <x v="0"/>
    <x v="1"/>
    <x v="2"/>
    <n v="1"/>
    <s v="Hallazgo Administrativo por la omisión en la publicación de documentos precontractuales en la plataforma del SECOP del contrato 045 de 2019."/>
    <s v="De acuerdo por lo reportado por el Ente de Control, se evidencias falencias en la publicación de documentos precontractual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informativa"/>
    <s v="Circular socializad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s v="EN PROCESO_x000a_EN TERMINOS"/>
    <s v="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_x000a__x000a_Se anexa correo electrónico y PDF del protocolo."/>
    <n v="1"/>
    <s v="CUMPLIDA"/>
    <m/>
    <n v="1"/>
    <s v="CUMPLIDA"/>
    <m/>
    <n v="1"/>
    <x v="0"/>
    <d v="2020-09-21T00:00:00"/>
    <m/>
    <d v="2021-09-20T00:00:00"/>
    <s v="Dirección de Gestión Contractual"/>
  </r>
  <r>
    <n v="20"/>
    <n v="263"/>
    <x v="0"/>
    <x v="1"/>
    <x v="3"/>
    <n v="1"/>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Elaborar semestralmente y de manera conjunta con la SDS y la Subred, un informe de avances del proyecto, con destino a las autoridades judiciales, en cumplimiento a la cláusula 17 del Convenio 1201 de 2018."/>
    <s v="Informe conjunto semestral"/>
    <s v="Entrega de informe semestral"/>
    <s v="N.A."/>
    <s v="N.A."/>
    <s v="N.A."/>
    <s v="N.A."/>
    <s v="N.A."/>
    <s v="N.A."/>
    <s v="Sin reporte de avance"/>
    <n v="0"/>
    <s v="EN PROCESO_x000a_EN TERMINOS"/>
    <s v="Sin reporte de avance"/>
    <n v="0"/>
    <s v="EN PROCESO_x000a_EN TERMINOS"/>
    <s v="Sin reporte de avance"/>
    <n v="0"/>
    <s v="EN PROCESO_x000a_EN TERMINOS"/>
    <s v="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
    <n v="0.5"/>
    <s v="EN PROCESO_x000a_EN TERMINOS"/>
    <s v="En cumplimiento de la cláusula 17 del convenio 1201 de 2018, se elaboró el informe semestral conjunto correspondiente al periodo marzo 2021 a agosto 2021, con el fin de reportar los avances del proyecto a los Juzgados 41 Administrativo de Bogotá y 12 Administrativo de Oralidad del Circuito de Bogotá._x000a__x000a_Por lo anterior, se considera que las tres entidades convenidas han brindado la información que se requiere para evidenciar el avance en la ejecución de actividades que permiten cumplir con el objeto contractual contenido en el Convenio 1201 de 2018, y consiguientemente, se da cumplimiento a lo ordenado en los fallos de las acciones populares que motivan dicho convenio."/>
    <n v="1"/>
    <s v="CUMPLIDA"/>
    <m/>
    <n v="1"/>
    <s v="CUMPLIDA"/>
    <m/>
    <n v="1"/>
    <x v="0"/>
    <d v="2020-09-21T00:00:00"/>
    <m/>
    <d v="2021-09-20T00:00:00"/>
    <s v="Gerencia de Proyecto San Juan de Dios"/>
  </r>
  <r>
    <n v="21"/>
    <n v="263"/>
    <x v="0"/>
    <x v="1"/>
    <x v="3"/>
    <n v="2"/>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Comunicar por medio de documento verificable a cada uno de los responsables de la obligación de la cláusula 17 del convenio 1201 sobre la obligatoriedad de la elaboración conjunta y la firma del informe a remitir al juzgado 41."/>
    <s v="Comunicación "/>
    <s v="Comunicación elaborada y socializada"/>
    <s v="N.A."/>
    <s v="N.A."/>
    <s v="N.A."/>
    <s v="N.A."/>
    <s v="N.A."/>
    <s v="N.A."/>
    <s v="Sin reporte de avance"/>
    <n v="0"/>
    <s v="EN PROCESO_x000a_EN TERMINOS"/>
    <s v="Sin reporte de avance"/>
    <n v="0"/>
    <s v="EN PROCESO_x000a_EN TERMINOS"/>
    <s v="Sin reporte de avance"/>
    <n v="0"/>
    <s v="EN PROCESO_x000a_EN TERMINOS"/>
    <s v="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
    <n v="0.5"/>
    <s v="EN PROCESO_x000a_EN TERMINOS"/>
    <s v="Se envió comunicación a la SDS y a la Subred Centro Oriente, remitiendo el informe semestral elaborado, para su revisión y firma - Radicados ERU S2021004069 y S2021004070."/>
    <n v="1"/>
    <s v="CUMPLIDA"/>
    <m/>
    <n v="1"/>
    <s v="CUMPLIDA"/>
    <m/>
    <n v="1"/>
    <x v="0"/>
    <d v="2020-09-21T00:00:00"/>
    <m/>
    <d v="2021-09-20T00:00:00"/>
    <s v="Gerencia de Proyecto San Juan de Dios"/>
  </r>
  <r>
    <n v="24"/>
    <n v="263"/>
    <x v="0"/>
    <x v="1"/>
    <x v="4"/>
    <n v="2"/>
    <s v="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con protocolo"/>
    <s v="Circular socializad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s v="EN PROCESO_x000a_EN TERMINOS"/>
    <s v="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_x000a__x000a_Se anexa correo electrónico y PDF del protocolo."/>
    <n v="1"/>
    <s v="CUMPLIDA"/>
    <m/>
    <n v="1"/>
    <s v="CUMPLIDA"/>
    <m/>
    <n v="1"/>
    <x v="0"/>
    <d v="2020-09-21T00:00:00"/>
    <m/>
    <d v="2021-09-20T00:00:00"/>
    <s v="Dirección de Gestión Contractual"/>
  </r>
  <r>
    <n v="28"/>
    <n v="263"/>
    <x v="0"/>
    <x v="1"/>
    <x v="5"/>
    <n v="1"/>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os documentos y formatos electrónicos entregados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s v="CUMPLIDA"/>
    <m/>
    <n v="1"/>
    <s v="CUMPLIDA"/>
    <m/>
    <n v="1"/>
    <s v="CUMPLIDA"/>
    <m/>
    <n v="1"/>
    <x v="0"/>
    <d v="2020-09-21T00:00:00"/>
    <m/>
    <d v="2021-09-20T00:00:00"/>
    <s v="Subgerencia de Planeación y Administración de Proyectos_x000a__x000a_Dirección de Gestión Contractual"/>
  </r>
  <r>
    <n v="29"/>
    <n v="263"/>
    <x v="0"/>
    <x v="1"/>
    <x v="5"/>
    <n v="2"/>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a información entregada por la ERU como soporte a la ejecución presupuestal de las metas."/>
    <s v="Realizar 1 capacitación sobre el sistema de información, con el personal de la Empresa que participa en los diferentes procedimientos relacionados con la ejecución presupuestal."/>
    <s v="Capacitación "/>
    <s v="1 Capacitación realizada  "/>
    <s v="N.A."/>
    <s v="N.A."/>
    <s v="N.A."/>
    <s v="N.A."/>
    <s v="N.A."/>
    <s v="N.A."/>
    <s v="Sin reporte de avance"/>
    <n v="0"/>
    <s v="EN PROCESO_x000a_EN TERMINOS"/>
    <s v="Sin reporte de avance"/>
    <n v="0"/>
    <s v="EN PROCESO_x000a_EN TERMINOS"/>
    <s v="Sin reporte de avance"/>
    <n v="0"/>
    <s v="EN PROCESO_x000a_EN TERMINOS"/>
    <s v="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
    <n v="1"/>
    <s v="CUMPLIDA"/>
    <m/>
    <n v="1"/>
    <s v="CUMPLIDA"/>
    <m/>
    <n v="1"/>
    <s v="CUMPLIDA"/>
    <m/>
    <n v="1"/>
    <x v="0"/>
    <d v="2020-09-21T00:00:00"/>
    <m/>
    <d v="2021-09-20T00:00:00"/>
    <s v="Subgerencia de Planeación y Administración de Proyectos "/>
  </r>
  <r>
    <n v="30"/>
    <n v="263"/>
    <x v="0"/>
    <x v="1"/>
    <x v="6"/>
    <n v="1"/>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_x000a_"/>
    <s v="Incluir dentro de la estructuración financiera del nuevo proceso de contratación, la recuperación de la totalidad del capital invertido en el proyecto de mobiliario urbano para el desarrollo temporal de la manzana 22."/>
    <s v="Plan de Acción definido y ejecutado"/>
    <s v="Actividades Ejecutadas /_x000a_Actividades Programadas"/>
    <s v="N.A."/>
    <s v="N.A."/>
    <s v="N.A."/>
    <s v="N.A."/>
    <s v="N.A."/>
    <s v="N.A."/>
    <s v="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_x000a__x000a_El 9 de noviembre se publicó en el SECOP el proceso PA SV-01-2020 , Como evidencia se puede consultar el proceso en el siguiente Link:  _x000a_https://community.secop.gov.co/Public/Tendering/OpportunityDetail/Index?noticeUID=CO1.NTC.1548034&amp;isFromPublicArea=True&amp;isModal=False_x000a__x000a_Se adjunta a este seguimiento, los documentos publicados a la fecha."/>
    <n v="0.3"/>
    <s v="EN PROCESO_x000a_EN TERMINOS"/>
    <s v="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
    <n v="0.3"/>
    <s v="EN PROCESO_x000a_EN TERMINOS"/>
    <s v="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quot;Entregar en arrendamiento los predios denominados manzana 10 y 22, así como el mobiliario tipo contenedor ubicado en la  manzana 22 del sector de San Victorino, ubicados entre las calles 9 y 10 y la carrera 11 y la Avenida Caracas&quot;."/>
    <n v="1"/>
    <s v="CUMPLIDA"/>
    <m/>
    <n v="1"/>
    <s v="CUMPLIDA"/>
    <m/>
    <n v="1"/>
    <s v="CUMPLIDA"/>
    <m/>
    <n v="1"/>
    <s v="CUMPLIDA"/>
    <m/>
    <n v="1"/>
    <x v="0"/>
    <d v="2020-09-21T00:00:00"/>
    <m/>
    <d v="2021-09-20T00:00:00"/>
    <s v="Subgerencia de Gestión Inmobiliaria"/>
  </r>
  <r>
    <n v="31"/>
    <n v="263"/>
    <x v="0"/>
    <x v="1"/>
    <x v="7"/>
    <n v="1"/>
    <s v="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
    <s v="De acuerdo con lo reportado por el Ente de Control, existen diferencias en los valores_x000a_registrados en SIVICOF, el SEGPLAN y en la información entregada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s v="CUMPLIDA"/>
    <m/>
    <n v="1"/>
    <s v="CUMPLIDA"/>
    <m/>
    <n v="1"/>
    <s v="CUMPLIDA"/>
    <m/>
    <n v="1"/>
    <x v="0"/>
    <d v="2020-09-21T00:00:00"/>
    <m/>
    <d v="2021-09-20T00:00:00"/>
    <s v="Subgerencia de Planeación y Administración de Proyectos_x000a__x000a_Dirección de Gestión Contractual"/>
  </r>
  <r>
    <n v="32"/>
    <n v="263"/>
    <x v="0"/>
    <x v="1"/>
    <x v="8"/>
    <n v="1"/>
    <s v="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
    <s v="La información se encuentra discriminada de distintas maneras lo cual no permite una adecuada comparación. _x000a_Los sistemas de información no son interoperables y responden a requerimientos específicos_x000a_Falta definir  mecanismos que permitan generar el cierre adecuado de las bases de datos del proceso de adquisición predial._x000a_Existen diferencias que son el resultado de la forma en la que es presentada la información, además de diferencias conceptuales frente a las variables analizadas. "/>
    <s v="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
    <s v="Actualización procedimiento"/>
    <s v="Procedimiento actualizado y socializado"/>
    <s v="N.A."/>
    <s v="N.A."/>
    <s v="N.A."/>
    <s v="N.A."/>
    <s v="N.A."/>
    <s v="N.A."/>
    <s v="Sin reporte de avance"/>
    <n v="0"/>
    <s v="EN PROCESO_x000a_EN TERMINOS"/>
    <s v="Se elabora cronograma para proceder con la revisión y actualización del procedimiento PD23."/>
    <n v="0.1"/>
    <s v="EN PROCESO_x000a_EN TERMINOS"/>
    <s v="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_x000a__x000a_Se puede encontrar en la ERUNET en el enlace http://10.115.245.74/sites/default/files/documentos/PD-23_Adquis_suelo_enajen_volunt_expropia_V3.pdf"/>
    <n v="1"/>
    <s v="CUMPLIDA"/>
    <m/>
    <n v="1"/>
    <s v="CUMPLIDA"/>
    <m/>
    <n v="1"/>
    <s v="CUMPLIDA"/>
    <m/>
    <n v="1"/>
    <s v="CUMPLIDA"/>
    <m/>
    <n v="1"/>
    <x v="0"/>
    <d v="2020-09-21T00:00:00"/>
    <m/>
    <d v="2021-03-31T00:00:00"/>
    <s v="Dirección de predios - SPAP (Apoyo)"/>
  </r>
  <r>
    <n v="33"/>
    <n v="263"/>
    <x v="0"/>
    <x v="1"/>
    <x v="9"/>
    <n v="1"/>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s v="Actualización del procedimiento de Gestión Social en territorio, incluyendo la normatividad vigente aplicable, según el escenario y tipo de intervención, especificando los puntos de control, para realizar el seguimiento a cada componente y escenario."/>
    <s v="Actualización procedimiento"/>
    <s v="Procedimiento actualizado y socializado"/>
    <s v="N.A."/>
    <s v="N.A."/>
    <s v="N.A."/>
    <s v="N.A."/>
    <s v="N.A."/>
    <s v="N.A."/>
    <s v="Sin reporte de avance"/>
    <n v="0"/>
    <s v="EN PROCESO_x000a_EN TERMINOS"/>
    <s v="Sin reporte de avance"/>
    <n v="0"/>
    <s v="EN PROCESO_x000a_EN TERMINOS"/>
    <s v="De acuerdo con el cronograma de trabajo de la Oficina de Gestión Social, el proceso de actualización del procedimiento de gestión social en territorio será ajustado y socializado en el mes de mayo de 2021."/>
    <n v="0"/>
    <s v="EN PROCESO_x000a_EN TERMINOS"/>
    <s v="Se actualizó el procedimiento de Gestión Social en territorio PD-79, incluyendo actividades de participación comunitaria y especificando la norma para la formulación de los Planes de Gestión Social."/>
    <n v="1"/>
    <s v="CUMPLIDA"/>
    <m/>
    <n v="1"/>
    <s v="CUMPLIDA"/>
    <m/>
    <n v="1"/>
    <s v="CUMPLIDA"/>
    <m/>
    <n v="1"/>
    <x v="0"/>
    <d v="2020-09-21T00:00:00"/>
    <m/>
    <d v="2021-06-30T00:00:00"/>
    <s v="Oficina de Gestión Social - SPAP (Apoyo)"/>
  </r>
  <r>
    <n v="34"/>
    <n v="263"/>
    <x v="0"/>
    <x v="1"/>
    <x v="10"/>
    <n v="1"/>
    <s v="Hallazgo administrativo por la formulación de indicadores que no reflejan fielmente el comportamiento de las variables que permitirían medirlo, ni el nivel de satisfacción del usuario que aspira a recibir el producto o servicio en las metas - Proyecto 84."/>
    <s v="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
    <s v="Actualizar y socializar el procedimiento PD-03 Diseño, actualización y seguimiento de indicadores, incluyendo recomendaciones para su diseño y reporte."/>
    <s v="Actualización procedimiento"/>
    <s v="Procedimiento actualizado y socializado"/>
    <s v="N.A."/>
    <s v="N.A."/>
    <s v="N.A."/>
    <s v="N.A."/>
    <s v="N.A."/>
    <s v="N.A."/>
    <s v="Sin reporte de avance"/>
    <n v="0"/>
    <s v="EN PROCESO_x000a_EN TERMINOS"/>
    <s v="Sin reporte de avance"/>
    <n v="0"/>
    <s v="EN PROCESO_x000a_EN TERMINOS"/>
    <s v="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
    <n v="1"/>
    <s v="CUMPLIDA"/>
    <m/>
    <n v="1"/>
    <s v="CUMPLIDA"/>
    <m/>
    <n v="1"/>
    <s v="CUMPLIDA"/>
    <m/>
    <n v="1"/>
    <s v="CUMPLIDA"/>
    <m/>
    <n v="1"/>
    <x v="0"/>
    <d v="2020-09-21T00:00:00"/>
    <m/>
    <d v="2021-06-30T00:00:00"/>
    <s v="Subgerencia de Planeación y Administración de Proyectos "/>
  </r>
  <r>
    <n v="35"/>
    <n v="263"/>
    <x v="0"/>
    <x v="1"/>
    <x v="11"/>
    <n v="1"/>
    <s v="Hallazgo administrativo y fiscal por valor de $5.987.000 debido al pago de una sanción a la Dirección de Impuestos y Aduanas Nacionales - DIAN."/>
    <s v="Desconocimiento en la elaboración de los formatos 2276 y 1001, donde no se tuvo en cuenta los requerimientos técnicos establecidos por la DIAN."/>
    <s v="Realizar una capacitación sobre la normatividad tributaria vigente dirigida al equipo de trabajo de la Subgerencia Corporativa."/>
    <s v="Capacitación"/>
    <s v="Capacitación realizada "/>
    <s v="N.A."/>
    <s v="N.A."/>
    <s v="N.A."/>
    <s v="N.A."/>
    <s v="N.A."/>
    <s v="N.A."/>
    <s v="En proceso, antes de programar la capacitación se deben revisar las normas actualizadas emitidas por la DIAN en los meses de noviembre y diciembre de 2020."/>
    <n v="0"/>
    <s v="EN PROCESO_x000a_EN TERMINOS"/>
    <s v="Sin reporte de avance"/>
    <n v="0"/>
    <s v="EN PROCESO_x000a_EN TERMINOS"/>
    <s v="El 24 se febrero de 2021 se realizó capacitación &quot;Comité de Impuestos&quot; en la cual se trataron vario temas como:_x000a_* Documento soporte de pago de nómina electrónica._x000a_* Conceptos del documento soporte en operaciones realizadas con no obligados a facturar._x000a_* Sentencia 21239 - 2020 Artículo 107 del Estatuto Tributario entre otros temas._x000a__x000a_Se contó con la participación de los equipos de trabajo del proceso de Gestión Financiera, así como nómina y personal que maneja cajas menores."/>
    <n v="1"/>
    <s v="CUMPLIDA"/>
    <m/>
    <n v="1"/>
    <s v="CUMPLIDA"/>
    <m/>
    <n v="1"/>
    <s v="CUMPLIDA"/>
    <m/>
    <n v="1"/>
    <s v="CUMPLIDA"/>
    <m/>
    <n v="1"/>
    <x v="0"/>
    <d v="2020-09-21T00:00:00"/>
    <m/>
    <d v="2021-04-30T00:00:00"/>
    <s v="Subgerencia de Gestión Corporativa"/>
  </r>
  <r>
    <n v="36"/>
    <n v="263"/>
    <x v="0"/>
    <x v="2"/>
    <x v="5"/>
    <n v="1"/>
    <s v="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
    <s v="Las inversiones realizadas para el desarrollo del proyecto de vivienda La Colmena y la no entrega de las 131 VIP, después de 42 meses de construidas y listas para entrega "/>
    <s v="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
    <s v="Número de informes presentados por el Fideicomitente Constructor"/>
    <s v="Número de informes con seguimiento / Número de informes presentados por Fideicomitente Constructor"/>
    <s v="N.A."/>
    <s v="N.A."/>
    <s v="N.A."/>
    <s v="N.A."/>
    <s v="N.A."/>
    <s v="N.A."/>
    <s v="N.A."/>
    <n v="0"/>
    <s v="EN PROCESO_x000a_EN TERMINOS"/>
    <s v="Sin reporte de avance"/>
    <n v="0"/>
    <s v="EN PROCESO_x000a_EN TERMINOS"/>
    <s v="Para el primer trimestre de 2021 se realizó el diseño de una matriz en Excel que da cuenta del estado de cada uno de los 131 hogares pertenecientes al proyecto “La Colmena”, la cual se remitió al fideicomitente constructor en el mes de enero._x000a__x000a_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_x000a__x000a_Se anexan los informes recibidos por el Fideicomitente Constructor uno del mes de enero, cuatro del mes de febrero y tres del mes de marzo para un total de 8 informes.  _x000a__x000a_Como evidencia adicional de los 8 informes se remite archivo en Excel, denominado “seguimiento a comercialización” que da cuenta a los compromisos establecidos en las reuniones de seguimiento semanal._x000a_"/>
    <n v="0.25"/>
    <s v="EN PROCESO_x000a_EN TERMINOS"/>
    <s v="Con corte a 30 de junio de 2021 se adjuntan los informes semanales remitidos por el Fideicomitente Constructor durante el seguimiento del trimestre así: 4 del mes de abril, 4 del mes de mayo y 3 del mes de junio._x000a__x000a_Como evidencia adicional de los 11 informes se remite archivo en excel denominado “seguimiento a comercialización Nelekonar” que da cuenta de los compromisos establecidos en las reuniones de seguimiento semanal._x000a__x000a_Con corte a 30 de junio el estado de la comercialización es del 100%, con el siguiente detalle:  _x000a_* 76 viviendas entregadas_x000a_* 18 viviendas tienen promesa de compraventa suscrita, en estudio de títulos, avalúo y legalización del crédito hipotecario por parte de las diferentes entidades financieras_x000a_* 33 viviendas en trámite de escrituración y registro_x000a_* 2 hogares en proceso de firma de compraventa_x000a_* 2 hogares a la espera de asignación del SDVE y/o VUR"/>
    <n v="0.5"/>
    <s v="EN PROCESO_x000a_EN TERMINOS"/>
    <s v="Con corte a 30 de septiembre de 2021 se adjuntan los informes semanales remitidos por el Fideicomitente Constructor durante el seguimiento del trimestre así: 4 del mes de julio, 4 del mes de Agosto y 4 del mes de septiembre._x000a__x000a_Como evidencia adicional de los 12 informes se remite archivo en excel denominado “seguimiento a comercialización Nelekonar” que da cuenta de los compromisos establecidos en las reuniones de seguimiento semanal con el fideicomitente constructor y la SDHT. _x000a__x000a_Con corte a 30 de septiembre el estado de la comercialización es el siguiente: _x000a_* 120 viviendas entregadas_x000a_* 7 viviendas tienen promesa de compraventa suscrita, en estudio de títulos, avalúo y legalización del crédito hipotecario por parte de las diferentes entidades financieras_x000a_* 3 hogares en trámite de escrituración y registro   _x000a_* 1 hogar en proceso de desistimiento por pérdida del cierre financiero"/>
    <n v="0.75"/>
    <s v="EN PROCESO_x000a_EN TERMINOS"/>
    <s v="Con corte a 31 de diciembre de 2021 se adjuntan los informes semanales remitidos por el Fideicomitente Constructor durante el seguimiento del trimestre así: 4 del mes de octubre, 4 del mes de noviembre y 4 del mes de diciembre._x000a__x000a_Como evidencia adicional de los 12 informes se remite archivo en excel denominado “seguimiento a comercialización Colmena OCT-DIC” que da cuenta de los compromisos establecidos en las reuniones de seguimiento semanal con el fideicomitente constructor y la SDHT. _x000a__x000a_Con corte a 31 de diciembre el estado de la comercialización es el siguiente: _x000a_* 127 viviendas entregadas_x000a_* 1 vivienda tiene promesa de compraventa suscrita, en estudio de títulos, avalúo y legalización del crédito hipotecario por parte de las diferentes entidades financieras_x000a_* 2 hogares en trámite de escrituración y registro   _x000a_* 1 hogar en proceso de asignación de SDVE"/>
    <n v="1"/>
    <s v="CUMPLIDA"/>
    <s v="Continuando con el seguimiento a las 4 viviendas que no habían sido entregadas a 31 de diciembre de 2021, la Gerencia de Vivienda se permite entregar el siguiente reporte:_x000a_1 vivienda entregada el 03 de enero de 2022, que ingresó a registro el día 28 de diciembre de 2021, proceso que se logra una vez la escritura pública contenga las firmas requeridas de la entidad financiera, la Fiduciaria, el Consorcio Nelekonar y la Notaría._x000a_1 vivienda en proceso de liquidación de gastos de beneficencia, próxima a ingresar a registro para surtir la entrega, que a finales 2021 se encontraba en proceso de firmas de la escritura pública._x000a_1 vivienda en proceso de legalización de crédito hipotecario, se encuentra a la espera de la emisión de la orden de escrituración por parte del Banco de Bogotá._x000a_1 vivienda en proceso de firma de acuerdo de negociación. Esta fue la última vivienda del proyecto que fue comercializada, dado que el subsidio había sido asignado a un primer hogar que perdió el crédito hipotecario, y, en consecuencia, fue necesario que la SDHT declarara la pérdida de fuerza ejecutoria el 28 diciembre de 2021, para proceder con la vinculación de un nuevo hogar._x000a__x000a_Así mismo, la Dirección Comercial allega el material relacionado con las actividades de comercialización de los locales comerciales de la Colmena."/>
    <n v="1"/>
    <x v="0"/>
    <d v="2020-12-17T00:00:00"/>
    <m/>
    <d v="2021-12-16T00:00:00"/>
    <s v="Gerencia de Vivienda"/>
  </r>
  <r>
    <m/>
    <n v="263"/>
    <x v="1"/>
    <x v="3"/>
    <x v="12"/>
    <n v="1"/>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Revisión de la información reportada en el aplicativo Sivicof correspondiente al hallazgo administrativo en la vigencia 2021 con corte al 30 de septiembre."/>
    <s v="Revisión Formato CB-0114 "/>
    <s v="No. formatos revisados / No. formatos programados para revisión."/>
    <m/>
    <m/>
    <m/>
    <m/>
    <m/>
    <m/>
    <m/>
    <m/>
    <m/>
    <m/>
    <m/>
    <m/>
    <m/>
    <m/>
    <m/>
    <m/>
    <m/>
    <m/>
    <m/>
    <m/>
    <s v="EN PROCESO_x000a_EN TERMINOS"/>
    <s v="Se realizó la revisión del Formato CB-0114 para los meses de enero a septiembre de 2021 arrojando los siguientes resultados:_x000a__x000a_*Reporte enero y febrero 2021: se revisó y se verificó que la información se transmitió correctamente. El soporte es la transmisión de la cuenta en la fecha respectiva._x000a_*Reporte marzo: se realizó revisión y ajuste del formato para retransmisión. Anexo 1. Correo a Control Interno remitiendo la información validada. _x000a_*Reporte abril a septiembre 2021: se revisó y se verificó que la información se transmitió correctamente. El soporte es la transmisión de la cuenta en la fecha respectiva._x000a_*Reporte octubre a diciembre: Se realizó la revisión y validación de información confirmando que se encontraba diligenciada correctamente.  El soporte es la transmisión de la cuenta en la fecha respectiva."/>
    <n v="1"/>
    <s v="CUMPLIDA"/>
    <m/>
    <n v="1"/>
    <x v="0"/>
    <d v="2021-10-19T00:00:00"/>
    <m/>
    <d v="2022-01-31T00:00:00"/>
    <s v="Subgerencia de Gestión Corporativa - Tesorería"/>
  </r>
  <r>
    <m/>
    <n v="263"/>
    <x v="1"/>
    <x v="3"/>
    <x v="12"/>
    <n v="2"/>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Solicitar apertura del aplicativo Sivicof a la Contraloría con el fin de subsanar inconsistencias encontradas en la revisión."/>
    <s v="Reportes Sivicof Ajustados"/>
    <s v="Número de reportes modificados/Número de reportes con objeto de modificación  "/>
    <m/>
    <m/>
    <m/>
    <m/>
    <m/>
    <m/>
    <m/>
    <m/>
    <m/>
    <m/>
    <m/>
    <m/>
    <m/>
    <m/>
    <m/>
    <m/>
    <m/>
    <m/>
    <m/>
    <m/>
    <s v="EN PROCESO_x000a_EN TERMINOS"/>
    <s v="Se elaboró comunicación dirigida a la Contraloría con radicado No. E2021007202 de fecha diciembre de 2021 solicitando la retransmisión del reporte del mes de marzo de 2021. Anexo 2._x000a__x000a_Soporte correo electrónico de transmisión del formato CB-0114 realizado en el mes de diciembre de 2021. Anexo 3."/>
    <n v="1"/>
    <s v="CUMPLIDA"/>
    <m/>
    <n v="1"/>
    <x v="0"/>
    <d v="2021-10-19T00:00:00"/>
    <m/>
    <d v="2022-01-31T00:00:00"/>
    <s v="Subgerencia de Gestión Corporativa - Tesorería"/>
  </r>
  <r>
    <m/>
    <n v="263"/>
    <x v="1"/>
    <x v="3"/>
    <x v="12"/>
    <n v="3"/>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Conciliación mensual de información del reporte de Sivicof contra la información registrada en el Sistema Administrativo y Financiero JSP7 con corte al 30 de diciembre de 2021"/>
    <s v="Conciliación de Información"/>
    <s v="No. de conciliaciones ejecutadas / No. De conciliaciones programadas"/>
    <m/>
    <m/>
    <m/>
    <m/>
    <m/>
    <m/>
    <m/>
    <m/>
    <m/>
    <m/>
    <m/>
    <m/>
    <m/>
    <m/>
    <m/>
    <m/>
    <m/>
    <m/>
    <m/>
    <m/>
    <s v="EN PROCESO_x000a_EN TERMINOS"/>
    <s v="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
    <n v="0.75"/>
    <s v="EN PROCESO_x000a_EN TERMINOS"/>
    <s v="Al cierre de la vigencia  2021 no se constituyeron inversiones en CDT. De acuerdo con lo anterior la transmisión del formato CB-0114 se realiza en blanco._x000a__x000a_El soporte de esta acción corresponde al formato a Diciembre 31 de 2021 de la cuenta mensual transmitida en enero 2022 el cual reposa en la oficina de Control Interno."/>
    <n v="1"/>
    <x v="0"/>
    <d v="2021-10-19T00:00:00"/>
    <m/>
    <d v="2022-01-31T00:00:00"/>
    <s v="Subgerencia de Gestión Corporativa - Tesorería"/>
  </r>
  <r>
    <m/>
    <n v="263"/>
    <x v="1"/>
    <x v="3"/>
    <x v="12"/>
    <n v="4"/>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Conciliación mensual de información del reporte de Sivicof contra la información registrada en el Sistema Administrativo y Financiero JSP7 en la vigencia 2021 "/>
    <s v="Conciliación de Información"/>
    <s v="Una conciliación realizada de información 2021"/>
    <m/>
    <m/>
    <m/>
    <m/>
    <m/>
    <m/>
    <m/>
    <m/>
    <m/>
    <m/>
    <m/>
    <m/>
    <m/>
    <m/>
    <m/>
    <m/>
    <m/>
    <m/>
    <m/>
    <m/>
    <s v="EN PROCESO_x000a_EN TERMINOS"/>
    <s v="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
    <n v="0.75"/>
    <s v="EN PROCESO_x000a_EN TERMINOS"/>
    <s v="El formato CB-0905 se transmite con perido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_x000a__x000a_Anexo 1 Reporte JSP7 Cuentas por Pagar_x000a_Anexo 2 Balane de Prueba  "/>
    <n v="1"/>
    <x v="0"/>
    <d v="2021-10-19T00:00:00"/>
    <m/>
    <d v="2022-01-31T00:00:00"/>
    <s v="Subgerencia de Gestión Corporativa - Tesorería"/>
  </r>
  <r>
    <m/>
    <n v="263"/>
    <x v="1"/>
    <x v="3"/>
    <x v="12"/>
    <n v="5"/>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Realizar una capacitación sobre instructivos de Sivicof, donde participe el equipo de trabajo que desarrolla actividades de diligenciamiento de los formatos Sivicof"/>
    <s v="Capacitación"/>
    <s v="Una capacitación realizada con evidencia de participación de los involucrados"/>
    <m/>
    <m/>
    <m/>
    <m/>
    <m/>
    <m/>
    <m/>
    <m/>
    <m/>
    <m/>
    <m/>
    <m/>
    <m/>
    <m/>
    <m/>
    <m/>
    <m/>
    <m/>
    <m/>
    <m/>
    <s v="EN PROCESO_x000a_EN TERMINOS"/>
    <s v="Se proyectó borrador de comunicación para la Contraloría solicitando la capacitación relacionada con diligenciamiento de los instructivos la cual se encuentra en revisión y aprobación. Anexo 4 proyecto comunicación."/>
    <n v="0.75"/>
    <s v="EN PROCESO_x000a_EN TERMINOS"/>
    <s v="Con el acompañamiento del a Oficina de Control Interno, la Contraloria de Bogotá remitió mediante correo electrónico del 21 de enero de 2022 la socialización de la capacitación  &quot;Socialización Circular 006 de 2021- Grupo III&quot; sobre los formatos a transmitir en la cuenta anual vigencia 2021, el cual inlcuye el formato CB-0905. Anexo 3.  "/>
    <n v="1"/>
    <x v="0"/>
    <d v="2021-10-19T00:00:00"/>
    <m/>
    <d v="2022-02-28T00:00:00"/>
    <s v="Subgerencia de Gestión Corporativa - Tesorería y Oficina de Control Interno"/>
  </r>
  <r>
    <m/>
    <n v="263"/>
    <x v="1"/>
    <x v="3"/>
    <x v="12"/>
    <n v="6"/>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ligenciar el formato CBN 1001 PAC con el Catálogo de Cuentas Presupuestales vigente y aplicable para la Empresa. "/>
    <s v="Formato CBN 1001 PAC actualizado"/>
    <s v="Un Formato actualizado "/>
    <m/>
    <m/>
    <m/>
    <m/>
    <m/>
    <m/>
    <m/>
    <m/>
    <m/>
    <m/>
    <m/>
    <m/>
    <m/>
    <m/>
    <m/>
    <m/>
    <m/>
    <m/>
    <m/>
    <m/>
    <s v="EN PROCESO_x000a_EN TERMINOS"/>
    <s v="El formato CBN 1001 PAC se actualizó conforme al Catálogo Integrado de Cuentas Presupuestales de ingresos y de gastos para la información transmitida durante la vigencia 2021, así como la formulación de las filas de subtotales y totales. Anexo 5."/>
    <n v="1"/>
    <s v="CUMPLIDA"/>
    <m/>
    <n v="1"/>
    <x v="0"/>
    <d v="2021-10-19T00:00:00"/>
    <m/>
    <d v="2022-05-31T00:00:00"/>
    <s v="Subgerencia de Gestión Corporativa - Presupuesto"/>
  </r>
  <r>
    <m/>
    <n v="263"/>
    <x v="1"/>
    <x v="3"/>
    <x v="12"/>
    <n v="7"/>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señar y emplear un formato de validación de la información contenida en el formato CBN 1001 PAC para la revisión previa al envío periódico de la misma."/>
    <s v=" Formato de validación de información CBN 1001 PAC diseñado y aplicado"/>
    <s v="Un formato implementado"/>
    <m/>
    <m/>
    <m/>
    <m/>
    <m/>
    <m/>
    <m/>
    <m/>
    <m/>
    <m/>
    <m/>
    <m/>
    <m/>
    <m/>
    <m/>
    <m/>
    <m/>
    <m/>
    <m/>
    <m/>
    <s v="EN PROCESO_x000a_EN TERMINOS"/>
    <s v="Se elaboró un piloto con la información a diciembre 31 de 2021 para validar la información previa a la transmisión, obteniendo resultados aceptables que requieren ajustes en el diseño y formulación. Anexo 6."/>
    <n v="0.75"/>
    <s v="EN PROCESO_x000a_EN TERMINOS"/>
    <s v="Se implementó el formato para validar la información previa a la transmisión correspondiente a enero y febrero 2022, obteniendo resultados óptimos que posibilitan su implementación definitiva y seguimiento para el proximo trimestre. Anexo  4"/>
    <n v="1"/>
    <x v="0"/>
    <d v="2021-10-19T00:00:00"/>
    <m/>
    <d v="2022-06-30T00:00:00"/>
    <s v="Subgerencia de Gestión Corporativa - Presupuesto"/>
  </r>
  <r>
    <m/>
    <n v="263"/>
    <x v="1"/>
    <x v="3"/>
    <x v="12"/>
    <n v="8"/>
    <s v="Hallazgo administrativo con presunta incidencia disciplinaria por falta de reporte e inconsistencias en la información en la rendición de la cuenta de la ERU en el aplicativo de SIVICOF. CASO 3 DOCUMENTO CBN-1001-1220 PAC."/>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efinir las directrices de priorización para la elaboración, presentación y entrega de información a los organismos administrativos y de control frente a otras actividades funcionales de las áreas de presupuesto, tesorería y contabilidad de la Subgerencia Corporativa."/>
    <s v="Instructivo de priorización para la elaboración, presentación y entrega de información "/>
    <s v="Un documento de instructivo publicado y socializado "/>
    <m/>
    <m/>
    <m/>
    <m/>
    <m/>
    <m/>
    <m/>
    <m/>
    <m/>
    <m/>
    <m/>
    <m/>
    <m/>
    <m/>
    <m/>
    <m/>
    <m/>
    <m/>
    <m/>
    <m/>
    <s v="EN PROCESO_x000a_EN TERMINOS"/>
    <s v="Se está recopilando la información de procedimientos, circulares y directivas vigentes para establecer el mecanismo más idóneo que permita cumplir efectivamente con la acción."/>
    <n v="0.15"/>
    <s v="EN PROCESO_x000a_EN TERMINOS"/>
    <s v="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_x000a__x000a_En consecuencia, se expidió la comunicación interna I2022000718 (soporte ubicado en TAMPUS) mediante la cual se fija el calendario de actividades financieras para la vigencia 2022, al tiempo que se dictan algunas recomendaciones que complementan este objetivo. "/>
    <n v="1"/>
    <x v="0"/>
    <d v="2021-10-19T00:00:00"/>
    <m/>
    <d v="2022-06-30T00:00:00"/>
    <s v="Subgerencia de Gestión Corporativa - Presupuesto - Contabilidad - Tesorería"/>
  </r>
  <r>
    <m/>
    <n v="263"/>
    <x v="1"/>
    <x v="3"/>
    <x v="13"/>
    <n v="1"/>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PACA. _x000a_Se presentan inconsistencias por falta de puntos de control y de definición de la información que debe ser reportada."/>
    <s v="Reformulación de documento y formato PACA para el cuatrienio 2020-2024."/>
    <s v="Documento final remitido a la Secretaría Distrital de Ambiente"/>
    <s v="Un documento y formato reformulado y concertado con las áreas que manejan los temas ambientales de proyectos y remitido a Secretaría Distrital de Ambiente"/>
    <m/>
    <m/>
    <m/>
    <m/>
    <m/>
    <m/>
    <m/>
    <m/>
    <m/>
    <m/>
    <m/>
    <m/>
    <m/>
    <m/>
    <m/>
    <m/>
    <m/>
    <m/>
    <m/>
    <m/>
    <s v="EN PROCESO_x000a_EN TERMINOS"/>
    <s v="1. El 30 de agosto de 2021 se le solicito una prórroga a la SDA mediante radicado no. 2021ER190332, recibiendo una respuesta de este el 09 de septiembre de 2021 mediante radicado no. 2021EE192051 ._x000a_2. Se realizó reformulación PACA de la entidad y se subió a la herramienta STORM WEB el 19. 10.2022. (se adjunta soporte anexos 1 y 5)._x000a_3. Se realizo seguimiento semestral (se adjunta soporte anexo 2)."/>
    <n v="1"/>
    <s v="CUMPLIDA"/>
    <m/>
    <n v="1"/>
    <x v="0"/>
    <d v="2021-10-19T00:00:00"/>
    <m/>
    <d v="2021-12-31T00:00:00"/>
    <s v="Subgerencia de Desarrollo de Proyectos"/>
  </r>
  <r>
    <m/>
    <n v="263"/>
    <x v="1"/>
    <x v="3"/>
    <x v="13"/>
    <n v="2"/>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PACA . Se presentan inconsistencias por falta de puntos de control y de definición de la información que debe ser reportada."/>
    <s v="Seguimiento semestral de los avances de las actividades y ejecución presupuestal de las metas definidas en el PACA, en concordancia con el SEGPLAN, SIVICOF y los lineamientos de las Secretaría Distrital de Ambiente, registrando los avances en actas con compromisos."/>
    <s v="Acta de reunión"/>
    <s v="Actas de reunión firmadas por las partes con avances y compromisos "/>
    <m/>
    <m/>
    <m/>
    <m/>
    <m/>
    <m/>
    <m/>
    <m/>
    <m/>
    <m/>
    <m/>
    <m/>
    <m/>
    <m/>
    <m/>
    <m/>
    <m/>
    <m/>
    <m/>
    <m/>
    <s v="EN PROCESO_x000a_EN TERMINOS"/>
    <s v="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
    <n v="1"/>
    <s v="CUMPLIDA"/>
    <m/>
    <n v="1"/>
    <x v="0"/>
    <d v="2021-10-19T00:00:00"/>
    <m/>
    <d v="2022-10-15T00:00:00"/>
    <s v="Subgerencia Desarrollo de Proyectos, Subgerencia de Gestión Corporativa y Subgerencia de Planeación"/>
  </r>
  <r>
    <m/>
    <n v="263"/>
    <x v="1"/>
    <x v="3"/>
    <x v="13"/>
    <n v="3"/>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Definición de lineamientos y puntos de control en el proceso de Direccionamiento Estratégico, en relación con los reportes de información asociada con los reportes de metas y proyectos de inversión a usuarios externos."/>
    <s v="Documento con lineamientos y controles incorporados"/>
    <s v="1 documento con lineamientos y controles incorporados"/>
    <m/>
    <m/>
    <m/>
    <m/>
    <m/>
    <m/>
    <m/>
    <m/>
    <m/>
    <m/>
    <m/>
    <m/>
    <m/>
    <m/>
    <m/>
    <m/>
    <m/>
    <m/>
    <m/>
    <m/>
    <s v="EN PROCESO_x000a_EN TERMINOS"/>
    <s v="Sin reporte de avance"/>
    <n v="0"/>
    <s v="EN PROCESO_x000a_EN TERMINOS"/>
    <s v="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
    <n v="0.1"/>
    <x v="1"/>
    <d v="2021-10-19T00:00:00"/>
    <m/>
    <d v="2022-10-15T00:00:00"/>
    <s v="Subgerencia de Planeación y Administración de Proyectos"/>
  </r>
  <r>
    <m/>
    <n v="263"/>
    <x v="1"/>
    <x v="3"/>
    <x v="13"/>
    <n v="4"/>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Implementar un repositorio de información donde la subgerencia de Planeación incorpore los reportes de información que se envían a usuarios externos en relación con las metas y los proyectos de inversión, teniendo en cuenta la cronología y fechas de corte."/>
    <s v="Estado del Repositorio creado e implementado"/>
    <s v="No. De informes para usuarios externos incorporados en el repositorio / No. De informes para usuarios externos generados "/>
    <m/>
    <m/>
    <m/>
    <m/>
    <m/>
    <m/>
    <m/>
    <m/>
    <m/>
    <m/>
    <m/>
    <m/>
    <m/>
    <m/>
    <m/>
    <m/>
    <m/>
    <m/>
    <m/>
    <m/>
    <s v="EN PROCESO_x000a_EN TERMINOS"/>
    <s v="Sin reporte de avance"/>
    <n v="0"/>
    <s v="EN PROCESO_x000a_EN TERMINOS"/>
    <s v="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
    <n v="0.1"/>
    <x v="1"/>
    <d v="2021-10-19T00:00:00"/>
    <m/>
    <d v="2022-10-15T00:00:00"/>
    <s v="Subgerencia de Planeación y Administración de Proyectos"/>
  </r>
  <r>
    <m/>
    <n v="263"/>
    <x v="1"/>
    <x v="3"/>
    <x v="1"/>
    <n v="1"/>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Elaborar un procedimiento que contenga controles y lineamientos en la oportunidad y completitud para el cargue de documentos de ejecución del contrato en el SECOP."/>
    <s v="Un procedimiento publicado (intranet) y socializado"/>
    <s v="Un procedimiento publicado (intranet) y socializado."/>
    <m/>
    <m/>
    <m/>
    <m/>
    <m/>
    <m/>
    <m/>
    <m/>
    <m/>
    <m/>
    <m/>
    <m/>
    <m/>
    <m/>
    <m/>
    <m/>
    <m/>
    <m/>
    <m/>
    <m/>
    <s v="EN PROCESO_x000a_EN TERMINOS"/>
    <s v="La DGC en conjunto con la Subgerencia de Gestión Corporativa elaboró el procedimiento PD-94 de fecha 23 de diciembre 2021 &quot;Publicación de informes y pagos a contratistas a través de la plataforma SECOP II o su equivalente&quot; el cual se encuentra publicado en la intranet."/>
    <n v="1"/>
    <s v="CUMPLIDA"/>
    <m/>
    <n v="1"/>
    <x v="0"/>
    <d v="2021-10-19T00:00:00"/>
    <m/>
    <d v="2022-04-30T00:00:00"/>
    <s v="Subgerencia Corporativa, Dirección de Gestión Contractual y Subgerencia de Planeación (Apoyo)"/>
  </r>
  <r>
    <m/>
    <n v="263"/>
    <x v="1"/>
    <x v="3"/>
    <x v="1"/>
    <n v="2"/>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dos socializaciones del procedimiento del cargue de la información al SECOP."/>
    <s v="Socializaciones "/>
    <s v="Dos socializaciones ejecutadas "/>
    <m/>
    <m/>
    <m/>
    <m/>
    <m/>
    <m/>
    <m/>
    <m/>
    <m/>
    <m/>
    <m/>
    <m/>
    <m/>
    <m/>
    <m/>
    <m/>
    <m/>
    <m/>
    <m/>
    <m/>
    <s v="EN PROCESO_x000a_EN TERMINOS"/>
    <s v="A través de correo electrónico de fecha 31 de diciembre de 2021 se socializó el procedimiento PD-94 &quot;Publicación de informes y pagos a contratistas a través de la plataforma SECOP II o su equivalente&quot;."/>
    <n v="0.5"/>
    <s v="EN PROCESO_x000a_EN TERMINOS"/>
    <s v="A traves de correo electronico de fecha 14 de enero de 2022 se socializó el procedimiento PD-94 &quot;Publicación de informes y pagos a contratistas a través de la plataforma SECOP II o su equivalente&quot; "/>
    <n v="1"/>
    <x v="0"/>
    <d v="2021-10-19T00:00:00"/>
    <m/>
    <d v="2022-10-13T00:00:00"/>
    <s v="Subgerencia de Gestión Corporativa, Dirección de Gestión Contractual y Oficina de Comunicaciones"/>
  </r>
  <r>
    <m/>
    <n v="263"/>
    <x v="1"/>
    <x v="3"/>
    <x v="1"/>
    <n v="3"/>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é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x v="1"/>
    <d v="2021-10-19T00:00:00"/>
    <m/>
    <d v="2022-10-13T00:00:00"/>
    <s v="Dirección de Gestión Contractual"/>
  </r>
  <r>
    <m/>
    <n v="263"/>
    <x v="1"/>
    <x v="3"/>
    <x v="14"/>
    <n v="1"/>
    <s v="Hallazgo administrativo por la falta de efectividad de la acción formulada al Hallazgo 3.1.3.5, acción 1; en el Plan de Mejoramiento de la ERU correspondientes a la Auditoria de Regularidad No. 65 relacionado con publicación extemporánea de información en la plataforma SECOP II."/>
    <s v="Falta de  seguimiento al cumplimiento de las acciones formuladas en el plan de mejoramiento."/>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e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x v="1"/>
    <d v="2021-10-19T00:00:00"/>
    <m/>
    <d v="2022-10-13T00:00:00"/>
    <s v="Dirección de Gestión Contractual"/>
  </r>
  <r>
    <m/>
    <n v="263"/>
    <x v="1"/>
    <x v="3"/>
    <x v="2"/>
    <n v="1"/>
    <s v="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
    <s v="Debilidades en los controles y el seguimiento al oportuno y correcto registro en la plataforma del Secop."/>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és de radicado I2021003336, I2021003337 y I2021003339 de fecha 15 de diciembre de 2021 de manera aleatoria, la DGC realizó seguimiento en el diligenciamiento de la fecha de inicio en el secop, de algunos contratos, reportando a los supervisores las situaciones encontradas."/>
    <n v="0.16666666666666666"/>
    <s v="EN PROCESO_x000a_EN TERMINOS"/>
    <s v="A través de radicado I2022000911 de fecha 16 de marzo de 2022  la DGC realizó seguimiento en el diligenciamiento de la fecha de inicio en el secop, de algunos contratos, reportando a los supervisores las situaciones encontradas."/>
    <n v="0.33333333333333331"/>
    <x v="1"/>
    <d v="2021-10-19T00:00:00"/>
    <m/>
    <d v="2022-10-13T00:00:00"/>
    <s v="Dirección de Gestión Contractual"/>
  </r>
  <r>
    <m/>
    <n v="263"/>
    <x v="1"/>
    <x v="3"/>
    <x v="5"/>
    <n v="1"/>
    <s v="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
    <s v="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
    <s v="Elaborar un protocolo que contenga la definición sobre los diferentes estados que se manejan en la base de predios (JSP7)."/>
    <s v="Protocolo de estados elaborado"/>
    <s v="Protocolo elaborado"/>
    <m/>
    <m/>
    <m/>
    <m/>
    <m/>
    <m/>
    <m/>
    <m/>
    <m/>
    <m/>
    <m/>
    <m/>
    <m/>
    <m/>
    <m/>
    <m/>
    <m/>
    <m/>
    <m/>
    <m/>
    <s v="EN PROCESO_x000a_EN TERMINOS"/>
    <s v="Se elaboró protocolo con las definiciones de los diferentes estados que se manejan en la base de predios JSP7, como un aclaratorio del Manual del Usuario del sistema._x000a__x000a_Se incluirá como un documento adjunto al procedimiento de PD-69 Administración de Predios y se subirá a MIPG-SIG. (31/01/2022)."/>
    <n v="1"/>
    <s v="CUMPLIDA"/>
    <m/>
    <n v="1"/>
    <x v="0"/>
    <d v="2021-10-19T00:00:00"/>
    <m/>
    <d v="2021-12-30T00:00:00"/>
    <s v="Dirección Comercial"/>
  </r>
  <r>
    <m/>
    <n v="263"/>
    <x v="1"/>
    <x v="3"/>
    <x v="5"/>
    <n v="2"/>
    <s v="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
    <s v="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
    <s v="Realizar una revisión periódica que permita verificar el estado de los predios, de acuerdo con el reporte generado por el sistema JSP7."/>
    <s v="Revisión reportes predios sistema JSP7"/>
    <s v="No. de revisiones realizadas/No. de revisiones programadas"/>
    <m/>
    <m/>
    <m/>
    <m/>
    <m/>
    <m/>
    <m/>
    <m/>
    <m/>
    <m/>
    <m/>
    <m/>
    <m/>
    <m/>
    <m/>
    <m/>
    <m/>
    <m/>
    <m/>
    <m/>
    <s v="EN PROCESO_x000a_EN TERMINOS"/>
    <s v="Al finalizar la vigencia 2021 se generó el listado en excel de predios en administración, desde el sistema, para que sea revisado el estado y si requiere alguna modificación se ajustará en el mes de enero._x000a__x000a_Se diseñará y pondrá en funcionamiento, un reporte en donde se identifique la fecha y el periodo de generación de la información. (28/02/2022)."/>
    <n v="0.75"/>
    <s v="EN PROCESO_x000a_EN TERMINOS"/>
    <m/>
    <m/>
    <x v="1"/>
    <d v="2021-10-19T00:00:00"/>
    <m/>
    <d v="2022-10-18T00:00:00"/>
    <s v="Dirección Comercial"/>
  </r>
  <r>
    <m/>
    <n v="263"/>
    <x v="1"/>
    <x v="3"/>
    <x v="6"/>
    <n v="1"/>
    <s v="Hallazgo administrativo por intervenir bienes de interés cultural sin la autorización del Ministerio de Cultura"/>
    <s v="* Cambio de norma para la intervención de bienes de interés cultural del ámbito nacional - BICN que modificó los requisitos para la intervención de los inmuebles._x000a_* Condiciones de urgencia manifiesta que ponían en riesgo de colapso de elementos y/o de mayor deterioro de los inmuebles patrimoniales."/>
    <s v="Incluir en los contratos que se suscriban para intervenir los inmuebles BICN, la obligación de gestionar los trámites de autorización ante las autoridades competentes, a la luz de las normas vigentes."/>
    <s v="Contratos suscritos con obligación definida para el tramite de autorizaciones"/>
    <s v="Nro contratos suscritos que incluyan trámites de autorización ante autoridades competentes /Nro contratos que deben incluir trámites de autorización requeridas ante autoridades competentes  "/>
    <m/>
    <m/>
    <m/>
    <m/>
    <m/>
    <m/>
    <m/>
    <m/>
    <m/>
    <m/>
    <m/>
    <m/>
    <m/>
    <m/>
    <m/>
    <m/>
    <m/>
    <m/>
    <m/>
    <m/>
    <s v="EN PROCESO_x000a_EN TERMINOS"/>
    <s v="Al respecto desde la Subgerencia de Planeación (Gerencia proyecto San Juan de Dios) se han adelantado las siguientes acciones:_x000a_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Estado: Contrato en ejecución. (Adjunto contrato)._x000a__x000a_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Estado: Contrato en ejecución. Permisos ambientales o los demás que apliquen. (Adjunto contrato)_x000a__x000a_3. Proceso de invitación pública No. PAD-SJD-IP-05-2021 - Consultoría para los diseños de restauración integral de los tres pabellones de San Juan de Dios: Incluye el trámite y obtención de autorizaciones y licencias requeridas para ejecutar los proyectos. _x000a_Estado: Proceso adjudicado, contrato por firmar. (Adjunto anexo técnico)._x000a__x000a_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_x000a_Estado: En proceso de selección. (Adjunto anexo técnico)."/>
    <n v="0.5"/>
    <s v="EN PROCESO_x000a_EN TERMINOS"/>
    <s v="Para dar cumplimiento a la acción propuesta y su objetivo final, se realizaron las siguientes gestiones:_x000a_Incluir en los contratos suscritos en relación con los bienes de interés cultural, la obligación de gestionar los trámites de autorización ante las autoridades competentes, a la luz de las normas vigentes. Lo anterior se puede evidenciar en los siguientes contratos:_x000a_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75 de 2022 Para realizar la interventoría integral al contrato de consultoría cuyo objeto es &quot;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Se adjuntan los contratos para la verificación pertinente."/>
    <n v="1"/>
    <x v="0"/>
    <d v="2021-10-19T00:00:00"/>
    <m/>
    <d v="2022-03-30T00:00:00"/>
    <s v="Todas las subgerenci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showHeaders="0" compact="0" compactData="0" multipleFieldFilters="0">
  <location ref="A1:F23" firstHeaderRow="1" firstDataRow="2" firstDataCol="3"/>
  <pivotFields count="42">
    <pivotField compact="0" outline="0" showAll="0"/>
    <pivotField compact="0" outline="0" showAll="0"/>
    <pivotField axis="axisRow" compact="0" outline="0" showAll="0" defaultSubtotal="0">
      <items count="4">
        <item m="1" x="2"/>
        <item m="1" x="3"/>
        <item x="0"/>
        <item x="1"/>
      </items>
    </pivotField>
    <pivotField axis="axisRow" compact="0" outline="0" showAll="0">
      <items count="7">
        <item m="1" x="5"/>
        <item m="1" x="4"/>
        <item x="1"/>
        <item x="2"/>
        <item x="0"/>
        <item x="3"/>
        <item t="default"/>
      </items>
    </pivotField>
    <pivotField axis="axisRow" compact="0" outline="0" showAll="0" defaultSubtotal="0">
      <items count="17">
        <item m="1" x="15"/>
        <item x="0"/>
        <item x="1"/>
        <item x="2"/>
        <item x="3"/>
        <item m="1" x="16"/>
        <item x="11"/>
        <item x="5"/>
        <item x="4"/>
        <item x="6"/>
        <item x="7"/>
        <item x="8"/>
        <item x="9"/>
        <item x="10"/>
        <item x="12"/>
        <item x="13"/>
        <item x="14"/>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outline="0" showAll="0"/>
    <pivotField axis="axisCol" compact="0" outline="0" showAll="0">
      <items count="3">
        <item x="0"/>
        <item x="1"/>
        <item t="default"/>
      </items>
    </pivotField>
    <pivotField compact="0" outline="0" showAll="0"/>
    <pivotField compact="0" outline="0" showAll="0"/>
    <pivotField compact="0" outline="0" showAll="0"/>
    <pivotField compact="0" outline="0" showAll="0"/>
  </pivotFields>
  <rowFields count="3">
    <field x="4"/>
    <field x="2"/>
    <field x="3"/>
  </rowFields>
  <rowItems count="21">
    <i>
      <x v="1"/>
      <x v="2"/>
      <x v="4"/>
    </i>
    <i>
      <x v="2"/>
      <x v="2"/>
      <x v="2"/>
    </i>
    <i r="1">
      <x v="3"/>
      <x v="5"/>
    </i>
    <i>
      <x v="3"/>
      <x v="2"/>
      <x v="2"/>
    </i>
    <i r="1">
      <x v="3"/>
      <x v="5"/>
    </i>
    <i>
      <x v="4"/>
      <x v="2"/>
      <x v="2"/>
    </i>
    <i>
      <x v="6"/>
      <x v="2"/>
      <x v="2"/>
    </i>
    <i>
      <x v="7"/>
      <x v="2"/>
      <x v="2"/>
    </i>
    <i r="2">
      <x v="3"/>
    </i>
    <i r="1">
      <x v="3"/>
      <x v="5"/>
    </i>
    <i>
      <x v="8"/>
      <x v="2"/>
      <x v="2"/>
    </i>
    <i>
      <x v="9"/>
      <x v="2"/>
      <x v="2"/>
    </i>
    <i r="1">
      <x v="3"/>
      <x v="5"/>
    </i>
    <i>
      <x v="10"/>
      <x v="2"/>
      <x v="2"/>
    </i>
    <i>
      <x v="11"/>
      <x v="2"/>
      <x v="2"/>
    </i>
    <i>
      <x v="12"/>
      <x v="2"/>
      <x v="2"/>
    </i>
    <i>
      <x v="13"/>
      <x v="2"/>
      <x v="2"/>
    </i>
    <i>
      <x v="14"/>
      <x v="3"/>
      <x v="5"/>
    </i>
    <i>
      <x v="15"/>
      <x v="3"/>
      <x v="5"/>
    </i>
    <i>
      <x v="16"/>
      <x v="3"/>
      <x v="5"/>
    </i>
    <i t="grand">
      <x/>
    </i>
  </rowItems>
  <colFields count="1">
    <field x="37"/>
  </colFields>
  <colItems count="3">
    <i>
      <x/>
    </i>
    <i>
      <x v="1"/>
    </i>
    <i t="grand">
      <x/>
    </i>
  </colItems>
  <dataFields count="1">
    <dataField name="Cuenta de CÓDIGO ACCIÓN" fld="5" subtotal="count" baseField="0" baseItem="16"/>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2"/>
  <sheetViews>
    <sheetView showGridLines="0" tabSelected="1" zoomScale="60" zoomScaleNormal="60" workbookViewId="0">
      <pane ySplit="3" topLeftCell="A4" activePane="bottomLeft" state="frozen"/>
      <selection pane="bottomLeft"/>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140625" style="5" customWidth="1"/>
    <col min="8" max="8" width="51.28515625" style="6" customWidth="1"/>
    <col min="9" max="9" width="47" style="6" customWidth="1"/>
    <col min="10" max="10" width="47.42578125" style="6" customWidth="1"/>
    <col min="11" max="11" width="37.140625" style="3" customWidth="1"/>
    <col min="12" max="12" width="75.7109375" style="2" customWidth="1"/>
    <col min="13" max="13" width="30.140625" style="2" customWidth="1"/>
    <col min="14" max="14" width="27.28515625" style="2" customWidth="1"/>
    <col min="15" max="15" width="100.7109375" style="2" customWidth="1"/>
    <col min="16" max="17" width="27.28515625" style="2" customWidth="1"/>
    <col min="18" max="18" width="165.7109375" style="2" customWidth="1"/>
    <col min="19" max="20" width="27.28515625" style="2" customWidth="1"/>
    <col min="21" max="21" width="116.42578125" style="2" customWidth="1"/>
    <col min="22" max="23" width="27.28515625" style="2" customWidth="1"/>
    <col min="24" max="24" width="116.42578125" style="2" customWidth="1"/>
    <col min="25" max="26" width="27.28515625" style="2" customWidth="1"/>
    <col min="27" max="27" width="115.7109375" style="2" customWidth="1"/>
    <col min="28" max="29" width="27.28515625" style="2" customWidth="1"/>
    <col min="30" max="30" width="115.7109375" style="2" customWidth="1"/>
    <col min="31" max="32" width="27.28515625" style="2" customWidth="1"/>
    <col min="33" max="33" width="115.7109375" style="2" customWidth="1"/>
    <col min="34" max="35" width="27.28515625" style="2" customWidth="1"/>
    <col min="36" max="36" width="115.7109375" style="2" customWidth="1"/>
    <col min="37" max="38" width="27.28515625" style="2" customWidth="1"/>
    <col min="39" max="40" width="21.140625" style="5" customWidth="1"/>
    <col min="41" max="41" width="28.140625" style="5" customWidth="1"/>
    <col min="42" max="42" width="49.85546875" style="6" customWidth="1"/>
    <col min="43" max="49" width="0" hidden="1" customWidth="1"/>
    <col min="50" max="16384" width="11.5703125" hidden="1"/>
  </cols>
  <sheetData>
    <row r="1" spans="1:42" ht="18.75" x14ac:dyDescent="0.3">
      <c r="A1" s="1" t="s">
        <v>0</v>
      </c>
    </row>
    <row r="2" spans="1:42" x14ac:dyDescent="0.3">
      <c r="A2" s="7"/>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8"/>
    </row>
    <row r="3" spans="1:42" ht="75" x14ac:dyDescent="0.25">
      <c r="A3" s="9" t="s">
        <v>1</v>
      </c>
      <c r="B3" s="10" t="s">
        <v>2</v>
      </c>
      <c r="C3" s="10" t="s">
        <v>3</v>
      </c>
      <c r="D3" s="10" t="s">
        <v>4</v>
      </c>
      <c r="E3" s="10" t="s">
        <v>5</v>
      </c>
      <c r="F3" s="10" t="s">
        <v>6</v>
      </c>
      <c r="G3" s="10" t="s">
        <v>7</v>
      </c>
      <c r="H3" s="10" t="s">
        <v>8</v>
      </c>
      <c r="I3" s="10" t="s">
        <v>9</v>
      </c>
      <c r="J3" s="10" t="s">
        <v>10</v>
      </c>
      <c r="K3" s="10" t="s">
        <v>11</v>
      </c>
      <c r="L3" s="11" t="s">
        <v>12</v>
      </c>
      <c r="M3" s="10" t="s">
        <v>13</v>
      </c>
      <c r="N3" s="10" t="s">
        <v>14</v>
      </c>
      <c r="O3" s="11" t="s">
        <v>15</v>
      </c>
      <c r="P3" s="10" t="s">
        <v>16</v>
      </c>
      <c r="Q3" s="10" t="s">
        <v>17</v>
      </c>
      <c r="R3" s="11" t="s">
        <v>164</v>
      </c>
      <c r="S3" s="10" t="s">
        <v>162</v>
      </c>
      <c r="T3" s="10" t="s">
        <v>163</v>
      </c>
      <c r="U3" s="11" t="s">
        <v>156</v>
      </c>
      <c r="V3" s="10" t="s">
        <v>157</v>
      </c>
      <c r="W3" s="10" t="s">
        <v>158</v>
      </c>
      <c r="X3" s="11" t="s">
        <v>155</v>
      </c>
      <c r="Y3" s="10" t="s">
        <v>159</v>
      </c>
      <c r="Z3" s="10" t="s">
        <v>160</v>
      </c>
      <c r="AA3" s="11" t="s">
        <v>180</v>
      </c>
      <c r="AB3" s="10" t="s">
        <v>181</v>
      </c>
      <c r="AC3" s="10" t="s">
        <v>182</v>
      </c>
      <c r="AD3" s="11" t="s">
        <v>194</v>
      </c>
      <c r="AE3" s="10" t="s">
        <v>195</v>
      </c>
      <c r="AF3" s="10" t="s">
        <v>196</v>
      </c>
      <c r="AG3" s="11" t="s">
        <v>273</v>
      </c>
      <c r="AH3" s="10" t="s">
        <v>274</v>
      </c>
      <c r="AI3" s="10" t="s">
        <v>275</v>
      </c>
      <c r="AJ3" s="11" t="s">
        <v>309</v>
      </c>
      <c r="AK3" s="10" t="s">
        <v>310</v>
      </c>
      <c r="AL3" s="10" t="s">
        <v>311</v>
      </c>
      <c r="AM3" s="10" t="s">
        <v>18</v>
      </c>
      <c r="AN3" s="10" t="s">
        <v>19</v>
      </c>
      <c r="AO3" s="10" t="s">
        <v>20</v>
      </c>
      <c r="AP3" s="11" t="s">
        <v>21</v>
      </c>
    </row>
    <row r="4" spans="1:42" ht="138.6" customHeight="1" x14ac:dyDescent="0.25">
      <c r="A4" s="12">
        <v>12</v>
      </c>
      <c r="B4" s="13">
        <v>263</v>
      </c>
      <c r="C4" s="14" t="s">
        <v>33</v>
      </c>
      <c r="D4" s="13">
        <v>501</v>
      </c>
      <c r="E4" s="14" t="s">
        <v>34</v>
      </c>
      <c r="F4" s="14">
        <v>1</v>
      </c>
      <c r="G4" s="15" t="s">
        <v>35</v>
      </c>
      <c r="H4" s="16" t="s">
        <v>36</v>
      </c>
      <c r="I4" s="16" t="s">
        <v>37</v>
      </c>
      <c r="J4" s="16" t="s">
        <v>38</v>
      </c>
      <c r="K4" s="16" t="s">
        <v>39</v>
      </c>
      <c r="L4" s="17" t="s">
        <v>22</v>
      </c>
      <c r="M4" s="17" t="s">
        <v>31</v>
      </c>
      <c r="N4" s="17" t="s">
        <v>32</v>
      </c>
      <c r="O4" s="18" t="s">
        <v>40</v>
      </c>
      <c r="P4" s="17" t="s">
        <v>31</v>
      </c>
      <c r="Q4" s="17" t="s">
        <v>32</v>
      </c>
      <c r="R4" s="18" t="s">
        <v>41</v>
      </c>
      <c r="S4" s="17">
        <v>0.2</v>
      </c>
      <c r="T4" s="17" t="s">
        <v>25</v>
      </c>
      <c r="U4" s="17" t="s">
        <v>22</v>
      </c>
      <c r="V4" s="17">
        <v>0</v>
      </c>
      <c r="W4" s="17" t="s">
        <v>25</v>
      </c>
      <c r="X4" s="18" t="s">
        <v>165</v>
      </c>
      <c r="Y4" s="17">
        <v>1</v>
      </c>
      <c r="Z4" s="17" t="s">
        <v>26</v>
      </c>
      <c r="AA4" s="17"/>
      <c r="AB4" s="17">
        <v>1</v>
      </c>
      <c r="AC4" s="17" t="s">
        <v>26</v>
      </c>
      <c r="AD4" s="17"/>
      <c r="AE4" s="17">
        <v>1</v>
      </c>
      <c r="AF4" s="17" t="s">
        <v>26</v>
      </c>
      <c r="AG4" s="17"/>
      <c r="AH4" s="19">
        <v>1</v>
      </c>
      <c r="AI4" s="17" t="s">
        <v>26</v>
      </c>
      <c r="AJ4" s="17"/>
      <c r="AK4" s="19">
        <v>1</v>
      </c>
      <c r="AL4" s="17" t="s">
        <v>26</v>
      </c>
      <c r="AM4" s="20">
        <v>43861</v>
      </c>
      <c r="AN4" s="20"/>
      <c r="AO4" s="20">
        <v>44227</v>
      </c>
      <c r="AP4" s="13" t="s">
        <v>29</v>
      </c>
    </row>
    <row r="5" spans="1:42" ht="153.6" customHeight="1" x14ac:dyDescent="0.25">
      <c r="A5" s="12">
        <v>13</v>
      </c>
      <c r="B5" s="13">
        <v>263</v>
      </c>
      <c r="C5" s="14" t="s">
        <v>33</v>
      </c>
      <c r="D5" s="13">
        <v>501</v>
      </c>
      <c r="E5" s="14" t="s">
        <v>34</v>
      </c>
      <c r="F5" s="14">
        <v>2</v>
      </c>
      <c r="G5" s="15" t="s">
        <v>35</v>
      </c>
      <c r="H5" s="16" t="s">
        <v>36</v>
      </c>
      <c r="I5" s="16" t="s">
        <v>42</v>
      </c>
      <c r="J5" s="16" t="s">
        <v>43</v>
      </c>
      <c r="K5" s="16" t="s">
        <v>44</v>
      </c>
      <c r="L5" s="17" t="s">
        <v>31</v>
      </c>
      <c r="M5" s="17" t="s">
        <v>31</v>
      </c>
      <c r="N5" s="17" t="s">
        <v>31</v>
      </c>
      <c r="O5" s="17" t="s">
        <v>31</v>
      </c>
      <c r="P5" s="17" t="s">
        <v>31</v>
      </c>
      <c r="Q5" s="17" t="s">
        <v>31</v>
      </c>
      <c r="R5" s="17" t="s">
        <v>22</v>
      </c>
      <c r="S5" s="17">
        <v>0</v>
      </c>
      <c r="T5" s="17" t="s">
        <v>25</v>
      </c>
      <c r="U5" s="18" t="s">
        <v>45</v>
      </c>
      <c r="V5" s="17">
        <v>0.7</v>
      </c>
      <c r="W5" s="17" t="s">
        <v>25</v>
      </c>
      <c r="X5" s="18" t="s">
        <v>166</v>
      </c>
      <c r="Y5" s="17">
        <v>1</v>
      </c>
      <c r="Z5" s="17" t="s">
        <v>26</v>
      </c>
      <c r="AA5" s="17"/>
      <c r="AB5" s="17">
        <v>1</v>
      </c>
      <c r="AC5" s="17" t="s">
        <v>26</v>
      </c>
      <c r="AD5" s="17"/>
      <c r="AE5" s="17">
        <v>1</v>
      </c>
      <c r="AF5" s="17" t="s">
        <v>26</v>
      </c>
      <c r="AG5" s="17"/>
      <c r="AH5" s="19">
        <v>1</v>
      </c>
      <c r="AI5" s="17" t="s">
        <v>26</v>
      </c>
      <c r="AJ5" s="17"/>
      <c r="AK5" s="19">
        <v>1</v>
      </c>
      <c r="AL5" s="17" t="s">
        <v>26</v>
      </c>
      <c r="AM5" s="20">
        <v>43861</v>
      </c>
      <c r="AN5" s="20">
        <v>44130</v>
      </c>
      <c r="AO5" s="20">
        <v>44227</v>
      </c>
      <c r="AP5" s="13" t="s">
        <v>46</v>
      </c>
    </row>
    <row r="6" spans="1:42" ht="405.6" customHeight="1" x14ac:dyDescent="0.25">
      <c r="A6" s="12">
        <v>14</v>
      </c>
      <c r="B6" s="13">
        <v>263</v>
      </c>
      <c r="C6" s="14" t="s">
        <v>33</v>
      </c>
      <c r="D6" s="13">
        <v>501</v>
      </c>
      <c r="E6" s="14" t="s">
        <v>34</v>
      </c>
      <c r="F6" s="14">
        <v>3</v>
      </c>
      <c r="G6" s="15" t="s">
        <v>35</v>
      </c>
      <c r="H6" s="16" t="s">
        <v>36</v>
      </c>
      <c r="I6" s="16" t="s">
        <v>47</v>
      </c>
      <c r="J6" s="16" t="s">
        <v>48</v>
      </c>
      <c r="K6" s="16" t="s">
        <v>49</v>
      </c>
      <c r="L6" s="17" t="s">
        <v>22</v>
      </c>
      <c r="M6" s="17" t="s">
        <v>31</v>
      </c>
      <c r="N6" s="17" t="s">
        <v>32</v>
      </c>
      <c r="O6" s="18" t="s">
        <v>50</v>
      </c>
      <c r="P6" s="17" t="s">
        <v>31</v>
      </c>
      <c r="Q6" s="17" t="s">
        <v>32</v>
      </c>
      <c r="R6" s="18" t="s">
        <v>51</v>
      </c>
      <c r="S6" s="17">
        <v>0.3</v>
      </c>
      <c r="T6" s="17" t="s">
        <v>25</v>
      </c>
      <c r="U6" s="18" t="s">
        <v>52</v>
      </c>
      <c r="V6" s="17">
        <v>0.3</v>
      </c>
      <c r="W6" s="17" t="s">
        <v>25</v>
      </c>
      <c r="X6" s="18" t="s">
        <v>167</v>
      </c>
      <c r="Y6" s="17">
        <v>1</v>
      </c>
      <c r="Z6" s="17" t="s">
        <v>26</v>
      </c>
      <c r="AA6" s="18" t="s">
        <v>184</v>
      </c>
      <c r="AB6" s="17">
        <v>1</v>
      </c>
      <c r="AC6" s="17" t="s">
        <v>26</v>
      </c>
      <c r="AD6" s="17"/>
      <c r="AE6" s="17">
        <v>1</v>
      </c>
      <c r="AF6" s="17" t="s">
        <v>26</v>
      </c>
      <c r="AG6" s="17"/>
      <c r="AH6" s="19">
        <v>1</v>
      </c>
      <c r="AI6" s="17" t="s">
        <v>26</v>
      </c>
      <c r="AJ6" s="17"/>
      <c r="AK6" s="19">
        <v>1</v>
      </c>
      <c r="AL6" s="17" t="s">
        <v>26</v>
      </c>
      <c r="AM6" s="20">
        <v>43861</v>
      </c>
      <c r="AN6" s="20"/>
      <c r="AO6" s="20">
        <v>44227</v>
      </c>
      <c r="AP6" s="13" t="s">
        <v>53</v>
      </c>
    </row>
    <row r="7" spans="1:42" ht="42.75" x14ac:dyDescent="0.25">
      <c r="A7" s="12">
        <v>16</v>
      </c>
      <c r="B7" s="13">
        <v>263</v>
      </c>
      <c r="C7" s="14" t="s">
        <v>33</v>
      </c>
      <c r="D7" s="13">
        <v>65</v>
      </c>
      <c r="E7" s="14" t="s">
        <v>54</v>
      </c>
      <c r="F7" s="14">
        <v>2</v>
      </c>
      <c r="G7" s="15" t="s">
        <v>55</v>
      </c>
      <c r="H7" s="16" t="s">
        <v>56</v>
      </c>
      <c r="I7" s="16" t="s">
        <v>59</v>
      </c>
      <c r="J7" s="16" t="s">
        <v>60</v>
      </c>
      <c r="K7" s="16" t="s">
        <v>61</v>
      </c>
      <c r="L7" s="17" t="s">
        <v>31</v>
      </c>
      <c r="M7" s="17" t="s">
        <v>31</v>
      </c>
      <c r="N7" s="17" t="s">
        <v>31</v>
      </c>
      <c r="O7" s="17" t="s">
        <v>31</v>
      </c>
      <c r="P7" s="17" t="s">
        <v>31</v>
      </c>
      <c r="Q7" s="17" t="s">
        <v>31</v>
      </c>
      <c r="R7" s="17" t="s">
        <v>22</v>
      </c>
      <c r="S7" s="17">
        <v>0</v>
      </c>
      <c r="T7" s="17" t="s">
        <v>25</v>
      </c>
      <c r="U7" s="18" t="s">
        <v>62</v>
      </c>
      <c r="V7" s="17">
        <v>1</v>
      </c>
      <c r="W7" s="17" t="s">
        <v>26</v>
      </c>
      <c r="X7" s="18"/>
      <c r="Y7" s="17">
        <v>1</v>
      </c>
      <c r="Z7" s="17" t="s">
        <v>26</v>
      </c>
      <c r="AA7" s="17"/>
      <c r="AB7" s="17">
        <v>1</v>
      </c>
      <c r="AC7" s="17" t="s">
        <v>26</v>
      </c>
      <c r="AD7" s="17"/>
      <c r="AE7" s="17">
        <v>1</v>
      </c>
      <c r="AF7" s="17" t="s">
        <v>26</v>
      </c>
      <c r="AG7" s="17"/>
      <c r="AH7" s="19">
        <v>1</v>
      </c>
      <c r="AI7" s="17" t="s">
        <v>26</v>
      </c>
      <c r="AJ7" s="17"/>
      <c r="AK7" s="19">
        <v>1</v>
      </c>
      <c r="AL7" s="17" t="s">
        <v>26</v>
      </c>
      <c r="AM7" s="20">
        <v>44095</v>
      </c>
      <c r="AN7" s="20"/>
      <c r="AO7" s="20">
        <v>44377</v>
      </c>
      <c r="AP7" s="13" t="s">
        <v>58</v>
      </c>
    </row>
    <row r="8" spans="1:42" ht="79.150000000000006" customHeight="1" x14ac:dyDescent="0.25">
      <c r="A8" s="12">
        <v>17</v>
      </c>
      <c r="B8" s="13">
        <v>263</v>
      </c>
      <c r="C8" s="14" t="s">
        <v>33</v>
      </c>
      <c r="D8" s="13">
        <v>65</v>
      </c>
      <c r="E8" s="14" t="s">
        <v>54</v>
      </c>
      <c r="F8" s="14">
        <v>3</v>
      </c>
      <c r="G8" s="15" t="s">
        <v>55</v>
      </c>
      <c r="H8" s="16" t="s">
        <v>56</v>
      </c>
      <c r="I8" s="16" t="s">
        <v>63</v>
      </c>
      <c r="J8" s="16" t="s">
        <v>64</v>
      </c>
      <c r="K8" s="16" t="s">
        <v>65</v>
      </c>
      <c r="L8" s="17" t="s">
        <v>31</v>
      </c>
      <c r="M8" s="17" t="s">
        <v>31</v>
      </c>
      <c r="N8" s="17" t="s">
        <v>31</v>
      </c>
      <c r="O8" s="17" t="s">
        <v>31</v>
      </c>
      <c r="P8" s="17" t="s">
        <v>31</v>
      </c>
      <c r="Q8" s="17" t="s">
        <v>31</v>
      </c>
      <c r="R8" s="17" t="s">
        <v>22</v>
      </c>
      <c r="S8" s="17">
        <v>0</v>
      </c>
      <c r="T8" s="17" t="s">
        <v>25</v>
      </c>
      <c r="U8" s="18" t="s">
        <v>57</v>
      </c>
      <c r="V8" s="17">
        <v>1</v>
      </c>
      <c r="W8" s="17" t="s">
        <v>26</v>
      </c>
      <c r="X8" s="18" t="s">
        <v>186</v>
      </c>
      <c r="Y8" s="17">
        <v>1</v>
      </c>
      <c r="Z8" s="17" t="s">
        <v>26</v>
      </c>
      <c r="AA8" s="17"/>
      <c r="AB8" s="17">
        <v>1</v>
      </c>
      <c r="AC8" s="17" t="s">
        <v>26</v>
      </c>
      <c r="AD8" s="17"/>
      <c r="AE8" s="17">
        <v>1</v>
      </c>
      <c r="AF8" s="17" t="s">
        <v>26</v>
      </c>
      <c r="AG8" s="17"/>
      <c r="AH8" s="19">
        <v>1</v>
      </c>
      <c r="AI8" s="17" t="s">
        <v>26</v>
      </c>
      <c r="AJ8" s="17"/>
      <c r="AK8" s="19">
        <v>1</v>
      </c>
      <c r="AL8" s="17" t="s">
        <v>26</v>
      </c>
      <c r="AM8" s="20">
        <v>44095</v>
      </c>
      <c r="AN8" s="20"/>
      <c r="AO8" s="20">
        <v>44377</v>
      </c>
      <c r="AP8" s="13" t="s">
        <v>58</v>
      </c>
    </row>
    <row r="9" spans="1:42" ht="189.6" customHeight="1" x14ac:dyDescent="0.25">
      <c r="A9" s="12">
        <v>18</v>
      </c>
      <c r="B9" s="13">
        <v>263</v>
      </c>
      <c r="C9" s="14" t="s">
        <v>33</v>
      </c>
      <c r="D9" s="13">
        <v>65</v>
      </c>
      <c r="E9" s="14" t="s">
        <v>54</v>
      </c>
      <c r="F9" s="14">
        <v>4</v>
      </c>
      <c r="G9" s="15" t="s">
        <v>55</v>
      </c>
      <c r="H9" s="16" t="s">
        <v>56</v>
      </c>
      <c r="I9" s="16" t="s">
        <v>66</v>
      </c>
      <c r="J9" s="16" t="s">
        <v>67</v>
      </c>
      <c r="K9" s="16" t="s">
        <v>68</v>
      </c>
      <c r="L9" s="17" t="s">
        <v>31</v>
      </c>
      <c r="M9" s="17" t="s">
        <v>31</v>
      </c>
      <c r="N9" s="17" t="s">
        <v>31</v>
      </c>
      <c r="O9" s="17" t="s">
        <v>31</v>
      </c>
      <c r="P9" s="17" t="s">
        <v>31</v>
      </c>
      <c r="Q9" s="17" t="s">
        <v>31</v>
      </c>
      <c r="R9" s="17" t="s">
        <v>22</v>
      </c>
      <c r="S9" s="17">
        <v>0</v>
      </c>
      <c r="T9" s="17" t="s">
        <v>25</v>
      </c>
      <c r="U9" s="17" t="s">
        <v>22</v>
      </c>
      <c r="V9" s="17">
        <v>0</v>
      </c>
      <c r="W9" s="17" t="s">
        <v>25</v>
      </c>
      <c r="X9" s="17" t="s">
        <v>22</v>
      </c>
      <c r="Y9" s="17">
        <v>0</v>
      </c>
      <c r="Z9" s="17" t="s">
        <v>25</v>
      </c>
      <c r="AA9" s="18" t="s">
        <v>185</v>
      </c>
      <c r="AB9" s="17">
        <v>1</v>
      </c>
      <c r="AC9" s="17" t="s">
        <v>26</v>
      </c>
      <c r="AD9" s="17"/>
      <c r="AE9" s="17">
        <v>1</v>
      </c>
      <c r="AF9" s="17" t="s">
        <v>26</v>
      </c>
      <c r="AG9" s="17"/>
      <c r="AH9" s="19">
        <v>1</v>
      </c>
      <c r="AI9" s="17" t="s">
        <v>26</v>
      </c>
      <c r="AJ9" s="17"/>
      <c r="AK9" s="19">
        <v>1</v>
      </c>
      <c r="AL9" s="17" t="s">
        <v>26</v>
      </c>
      <c r="AM9" s="20">
        <v>44095</v>
      </c>
      <c r="AN9" s="20"/>
      <c r="AO9" s="20">
        <v>44377</v>
      </c>
      <c r="AP9" s="13" t="s">
        <v>69</v>
      </c>
    </row>
    <row r="10" spans="1:42" ht="93" customHeight="1" x14ac:dyDescent="0.25">
      <c r="A10" s="12">
        <v>19</v>
      </c>
      <c r="B10" s="13">
        <v>263</v>
      </c>
      <c r="C10" s="14" t="s">
        <v>33</v>
      </c>
      <c r="D10" s="13">
        <v>65</v>
      </c>
      <c r="E10" s="14" t="s">
        <v>70</v>
      </c>
      <c r="F10" s="14">
        <v>1</v>
      </c>
      <c r="G10" s="15" t="s">
        <v>71</v>
      </c>
      <c r="H10" s="16" t="s">
        <v>72</v>
      </c>
      <c r="I10" s="16" t="s">
        <v>73</v>
      </c>
      <c r="J10" s="16" t="s">
        <v>74</v>
      </c>
      <c r="K10" s="16" t="s">
        <v>75</v>
      </c>
      <c r="L10" s="17" t="s">
        <v>31</v>
      </c>
      <c r="M10" s="17" t="s">
        <v>31</v>
      </c>
      <c r="N10" s="17" t="s">
        <v>31</v>
      </c>
      <c r="O10" s="17" t="s">
        <v>31</v>
      </c>
      <c r="P10" s="17" t="s">
        <v>31</v>
      </c>
      <c r="Q10" s="17" t="s">
        <v>31</v>
      </c>
      <c r="R10" s="18" t="s">
        <v>153</v>
      </c>
      <c r="S10" s="17">
        <v>0.5</v>
      </c>
      <c r="T10" s="17" t="s">
        <v>25</v>
      </c>
      <c r="U10" s="18" t="s">
        <v>76</v>
      </c>
      <c r="V10" s="17">
        <v>0.75</v>
      </c>
      <c r="W10" s="17" t="s">
        <v>25</v>
      </c>
      <c r="X10" s="18" t="s">
        <v>176</v>
      </c>
      <c r="Y10" s="17">
        <v>0.75</v>
      </c>
      <c r="Z10" s="17" t="s">
        <v>25</v>
      </c>
      <c r="AA10" s="18" t="s">
        <v>191</v>
      </c>
      <c r="AB10" s="17">
        <v>0.75</v>
      </c>
      <c r="AC10" s="17" t="s">
        <v>25</v>
      </c>
      <c r="AD10" s="18" t="s">
        <v>198</v>
      </c>
      <c r="AE10" s="17">
        <v>1</v>
      </c>
      <c r="AF10" s="17" t="s">
        <v>26</v>
      </c>
      <c r="AG10" s="17"/>
      <c r="AH10" s="19">
        <v>1</v>
      </c>
      <c r="AI10" s="17" t="s">
        <v>26</v>
      </c>
      <c r="AJ10" s="17"/>
      <c r="AK10" s="19">
        <v>1</v>
      </c>
      <c r="AL10" s="17" t="s">
        <v>26</v>
      </c>
      <c r="AM10" s="20">
        <v>44095</v>
      </c>
      <c r="AN10" s="20"/>
      <c r="AO10" s="20">
        <v>44459</v>
      </c>
      <c r="AP10" s="13" t="s">
        <v>77</v>
      </c>
    </row>
    <row r="11" spans="1:42" ht="120.6" customHeight="1" x14ac:dyDescent="0.25">
      <c r="A11" s="12">
        <v>20</v>
      </c>
      <c r="B11" s="13">
        <v>263</v>
      </c>
      <c r="C11" s="14" t="s">
        <v>33</v>
      </c>
      <c r="D11" s="13">
        <v>65</v>
      </c>
      <c r="E11" s="14" t="s">
        <v>78</v>
      </c>
      <c r="F11" s="14">
        <v>1</v>
      </c>
      <c r="G11" s="15" t="s">
        <v>79</v>
      </c>
      <c r="H11" s="16" t="s">
        <v>80</v>
      </c>
      <c r="I11" s="16" t="s">
        <v>81</v>
      </c>
      <c r="J11" s="16" t="s">
        <v>82</v>
      </c>
      <c r="K11" s="16" t="s">
        <v>83</v>
      </c>
      <c r="L11" s="17" t="s">
        <v>31</v>
      </c>
      <c r="M11" s="17" t="s">
        <v>31</v>
      </c>
      <c r="N11" s="17" t="s">
        <v>31</v>
      </c>
      <c r="O11" s="17" t="s">
        <v>31</v>
      </c>
      <c r="P11" s="17" t="s">
        <v>31</v>
      </c>
      <c r="Q11" s="17" t="s">
        <v>31</v>
      </c>
      <c r="R11" s="17" t="s">
        <v>22</v>
      </c>
      <c r="S11" s="17">
        <v>0</v>
      </c>
      <c r="T11" s="17" t="s">
        <v>25</v>
      </c>
      <c r="U11" s="17" t="s">
        <v>22</v>
      </c>
      <c r="V11" s="17">
        <v>0</v>
      </c>
      <c r="W11" s="17" t="s">
        <v>25</v>
      </c>
      <c r="X11" s="17" t="s">
        <v>22</v>
      </c>
      <c r="Y11" s="17">
        <v>0</v>
      </c>
      <c r="Z11" s="17" t="s">
        <v>25</v>
      </c>
      <c r="AA11" s="18" t="s">
        <v>189</v>
      </c>
      <c r="AB11" s="17">
        <v>0.5</v>
      </c>
      <c r="AC11" s="17" t="s">
        <v>25</v>
      </c>
      <c r="AD11" s="18" t="s">
        <v>200</v>
      </c>
      <c r="AE11" s="17">
        <v>1</v>
      </c>
      <c r="AF11" s="17" t="s">
        <v>26</v>
      </c>
      <c r="AG11" s="17"/>
      <c r="AH11" s="19">
        <v>1</v>
      </c>
      <c r="AI11" s="17" t="s">
        <v>26</v>
      </c>
      <c r="AJ11" s="17"/>
      <c r="AK11" s="19">
        <v>1</v>
      </c>
      <c r="AL11" s="17" t="s">
        <v>26</v>
      </c>
      <c r="AM11" s="20">
        <v>44095</v>
      </c>
      <c r="AN11" s="20"/>
      <c r="AO11" s="20">
        <v>44459</v>
      </c>
      <c r="AP11" s="13" t="s">
        <v>84</v>
      </c>
    </row>
    <row r="12" spans="1:42" ht="120.6" customHeight="1" x14ac:dyDescent="0.25">
      <c r="A12" s="12">
        <v>21</v>
      </c>
      <c r="B12" s="13">
        <v>263</v>
      </c>
      <c r="C12" s="14" t="s">
        <v>33</v>
      </c>
      <c r="D12" s="13">
        <v>65</v>
      </c>
      <c r="E12" s="14" t="s">
        <v>78</v>
      </c>
      <c r="F12" s="14">
        <v>2</v>
      </c>
      <c r="G12" s="15" t="s">
        <v>79</v>
      </c>
      <c r="H12" s="16" t="s">
        <v>80</v>
      </c>
      <c r="I12" s="16" t="s">
        <v>161</v>
      </c>
      <c r="J12" s="16" t="s">
        <v>85</v>
      </c>
      <c r="K12" s="16" t="s">
        <v>86</v>
      </c>
      <c r="L12" s="17" t="s">
        <v>31</v>
      </c>
      <c r="M12" s="17" t="s">
        <v>31</v>
      </c>
      <c r="N12" s="17" t="s">
        <v>31</v>
      </c>
      <c r="O12" s="17" t="s">
        <v>31</v>
      </c>
      <c r="P12" s="17" t="s">
        <v>31</v>
      </c>
      <c r="Q12" s="17" t="s">
        <v>31</v>
      </c>
      <c r="R12" s="17" t="s">
        <v>22</v>
      </c>
      <c r="S12" s="17">
        <v>0</v>
      </c>
      <c r="T12" s="17" t="s">
        <v>25</v>
      </c>
      <c r="U12" s="17" t="s">
        <v>22</v>
      </c>
      <c r="V12" s="17">
        <v>0</v>
      </c>
      <c r="W12" s="17" t="s">
        <v>25</v>
      </c>
      <c r="X12" s="17" t="s">
        <v>22</v>
      </c>
      <c r="Y12" s="17">
        <v>0</v>
      </c>
      <c r="Z12" s="17" t="s">
        <v>25</v>
      </c>
      <c r="AA12" s="18" t="s">
        <v>190</v>
      </c>
      <c r="AB12" s="17">
        <v>0.5</v>
      </c>
      <c r="AC12" s="17" t="s">
        <v>25</v>
      </c>
      <c r="AD12" s="18" t="s">
        <v>201</v>
      </c>
      <c r="AE12" s="17">
        <v>1</v>
      </c>
      <c r="AF12" s="17" t="s">
        <v>26</v>
      </c>
      <c r="AG12" s="17"/>
      <c r="AH12" s="19">
        <v>1</v>
      </c>
      <c r="AI12" s="17" t="s">
        <v>26</v>
      </c>
      <c r="AJ12" s="17"/>
      <c r="AK12" s="19">
        <v>1</v>
      </c>
      <c r="AL12" s="17" t="s">
        <v>26</v>
      </c>
      <c r="AM12" s="20">
        <v>44095</v>
      </c>
      <c r="AN12" s="20"/>
      <c r="AO12" s="20">
        <v>44459</v>
      </c>
      <c r="AP12" s="13" t="s">
        <v>84</v>
      </c>
    </row>
    <row r="13" spans="1:42" ht="93.6" customHeight="1" x14ac:dyDescent="0.25">
      <c r="A13" s="12">
        <v>24</v>
      </c>
      <c r="B13" s="13">
        <v>263</v>
      </c>
      <c r="C13" s="14" t="s">
        <v>33</v>
      </c>
      <c r="D13" s="13">
        <v>65</v>
      </c>
      <c r="E13" s="14" t="s">
        <v>87</v>
      </c>
      <c r="F13" s="14">
        <v>2</v>
      </c>
      <c r="G13" s="15" t="s">
        <v>89</v>
      </c>
      <c r="H13" s="16" t="s">
        <v>88</v>
      </c>
      <c r="I13" s="16" t="s">
        <v>73</v>
      </c>
      <c r="J13" s="16" t="s">
        <v>90</v>
      </c>
      <c r="K13" s="16" t="s">
        <v>75</v>
      </c>
      <c r="L13" s="17" t="s">
        <v>31</v>
      </c>
      <c r="M13" s="17" t="s">
        <v>31</v>
      </c>
      <c r="N13" s="17" t="s">
        <v>31</v>
      </c>
      <c r="O13" s="17" t="s">
        <v>31</v>
      </c>
      <c r="P13" s="17" t="s">
        <v>31</v>
      </c>
      <c r="Q13" s="17" t="s">
        <v>31</v>
      </c>
      <c r="R13" s="18" t="s">
        <v>91</v>
      </c>
      <c r="S13" s="17">
        <v>0.5</v>
      </c>
      <c r="T13" s="17" t="s">
        <v>25</v>
      </c>
      <c r="U13" s="18" t="s">
        <v>92</v>
      </c>
      <c r="V13" s="17">
        <v>0.75</v>
      </c>
      <c r="W13" s="17" t="s">
        <v>25</v>
      </c>
      <c r="X13" s="18" t="s">
        <v>176</v>
      </c>
      <c r="Y13" s="17">
        <v>0.75</v>
      </c>
      <c r="Z13" s="17" t="s">
        <v>25</v>
      </c>
      <c r="AA13" s="18" t="s">
        <v>191</v>
      </c>
      <c r="AB13" s="17">
        <v>0.75</v>
      </c>
      <c r="AC13" s="17" t="s">
        <v>25</v>
      </c>
      <c r="AD13" s="18" t="s">
        <v>198</v>
      </c>
      <c r="AE13" s="17">
        <v>1</v>
      </c>
      <c r="AF13" s="17" t="s">
        <v>26</v>
      </c>
      <c r="AG13" s="17"/>
      <c r="AH13" s="19">
        <v>1</v>
      </c>
      <c r="AI13" s="17" t="s">
        <v>26</v>
      </c>
      <c r="AJ13" s="17"/>
      <c r="AK13" s="19">
        <v>1</v>
      </c>
      <c r="AL13" s="17" t="s">
        <v>26</v>
      </c>
      <c r="AM13" s="20">
        <v>44095</v>
      </c>
      <c r="AN13" s="20"/>
      <c r="AO13" s="20">
        <v>44459</v>
      </c>
      <c r="AP13" s="13" t="s">
        <v>77</v>
      </c>
    </row>
    <row r="14" spans="1:42" ht="132" customHeight="1" x14ac:dyDescent="0.25">
      <c r="A14" s="12">
        <v>28</v>
      </c>
      <c r="B14" s="13">
        <v>263</v>
      </c>
      <c r="C14" s="14" t="s">
        <v>33</v>
      </c>
      <c r="D14" s="13">
        <v>65</v>
      </c>
      <c r="E14" s="14" t="s">
        <v>30</v>
      </c>
      <c r="F14" s="14">
        <v>1</v>
      </c>
      <c r="G14" s="15" t="s">
        <v>94</v>
      </c>
      <c r="H14" s="16" t="s">
        <v>95</v>
      </c>
      <c r="I14" s="16" t="s">
        <v>96</v>
      </c>
      <c r="J14" s="16" t="s">
        <v>97</v>
      </c>
      <c r="K14" s="16" t="s">
        <v>98</v>
      </c>
      <c r="L14" s="17" t="s">
        <v>31</v>
      </c>
      <c r="M14" s="17" t="s">
        <v>31</v>
      </c>
      <c r="N14" s="17" t="s">
        <v>31</v>
      </c>
      <c r="O14" s="17" t="s">
        <v>31</v>
      </c>
      <c r="P14" s="17" t="s">
        <v>31</v>
      </c>
      <c r="Q14" s="17" t="s">
        <v>31</v>
      </c>
      <c r="R14" s="17" t="s">
        <v>22</v>
      </c>
      <c r="S14" s="17">
        <v>0</v>
      </c>
      <c r="T14" s="17" t="s">
        <v>25</v>
      </c>
      <c r="U14" s="17" t="s">
        <v>22</v>
      </c>
      <c r="V14" s="17">
        <v>0</v>
      </c>
      <c r="W14" s="17" t="s">
        <v>25</v>
      </c>
      <c r="X14" s="18" t="s">
        <v>177</v>
      </c>
      <c r="Y14" s="17">
        <v>0.5</v>
      </c>
      <c r="Z14" s="17" t="s">
        <v>25</v>
      </c>
      <c r="AA14" s="18" t="s">
        <v>187</v>
      </c>
      <c r="AB14" s="17">
        <v>1</v>
      </c>
      <c r="AC14" s="17" t="s">
        <v>26</v>
      </c>
      <c r="AD14" s="17"/>
      <c r="AE14" s="17">
        <v>1</v>
      </c>
      <c r="AF14" s="17" t="s">
        <v>26</v>
      </c>
      <c r="AG14" s="17"/>
      <c r="AH14" s="19">
        <v>1</v>
      </c>
      <c r="AI14" s="17" t="s">
        <v>26</v>
      </c>
      <c r="AJ14" s="17"/>
      <c r="AK14" s="19">
        <v>1</v>
      </c>
      <c r="AL14" s="17" t="s">
        <v>26</v>
      </c>
      <c r="AM14" s="20">
        <v>44095</v>
      </c>
      <c r="AN14" s="20"/>
      <c r="AO14" s="20">
        <v>44459</v>
      </c>
      <c r="AP14" s="13" t="s">
        <v>46</v>
      </c>
    </row>
    <row r="15" spans="1:42" ht="90" customHeight="1" x14ac:dyDescent="0.25">
      <c r="A15" s="12">
        <v>29</v>
      </c>
      <c r="B15" s="13">
        <v>263</v>
      </c>
      <c r="C15" s="14" t="s">
        <v>33</v>
      </c>
      <c r="D15" s="13">
        <v>65</v>
      </c>
      <c r="E15" s="14" t="s">
        <v>30</v>
      </c>
      <c r="F15" s="14">
        <v>2</v>
      </c>
      <c r="G15" s="15" t="s">
        <v>94</v>
      </c>
      <c r="H15" s="16" t="s">
        <v>99</v>
      </c>
      <c r="I15" s="16" t="s">
        <v>100</v>
      </c>
      <c r="J15" s="16" t="s">
        <v>101</v>
      </c>
      <c r="K15" s="16" t="s">
        <v>102</v>
      </c>
      <c r="L15" s="17" t="s">
        <v>31</v>
      </c>
      <c r="M15" s="17" t="s">
        <v>31</v>
      </c>
      <c r="N15" s="17" t="s">
        <v>31</v>
      </c>
      <c r="O15" s="17" t="s">
        <v>31</v>
      </c>
      <c r="P15" s="17" t="s">
        <v>31</v>
      </c>
      <c r="Q15" s="17" t="s">
        <v>31</v>
      </c>
      <c r="R15" s="17" t="s">
        <v>22</v>
      </c>
      <c r="S15" s="17">
        <v>0</v>
      </c>
      <c r="T15" s="17" t="s">
        <v>25</v>
      </c>
      <c r="U15" s="17" t="s">
        <v>22</v>
      </c>
      <c r="V15" s="17">
        <v>0</v>
      </c>
      <c r="W15" s="17" t="s">
        <v>25</v>
      </c>
      <c r="X15" s="17" t="s">
        <v>22</v>
      </c>
      <c r="Y15" s="17">
        <v>0</v>
      </c>
      <c r="Z15" s="17" t="s">
        <v>25</v>
      </c>
      <c r="AA15" s="18" t="s">
        <v>188</v>
      </c>
      <c r="AB15" s="17">
        <v>1</v>
      </c>
      <c r="AC15" s="17" t="s">
        <v>26</v>
      </c>
      <c r="AD15" s="17"/>
      <c r="AE15" s="17">
        <v>1</v>
      </c>
      <c r="AF15" s="17" t="s">
        <v>26</v>
      </c>
      <c r="AG15" s="17"/>
      <c r="AH15" s="19">
        <v>1</v>
      </c>
      <c r="AI15" s="17" t="s">
        <v>26</v>
      </c>
      <c r="AJ15" s="17"/>
      <c r="AK15" s="19">
        <v>1</v>
      </c>
      <c r="AL15" s="17" t="s">
        <v>26</v>
      </c>
      <c r="AM15" s="20">
        <v>44095</v>
      </c>
      <c r="AN15" s="20"/>
      <c r="AO15" s="20">
        <v>44459</v>
      </c>
      <c r="AP15" s="13" t="s">
        <v>103</v>
      </c>
    </row>
    <row r="16" spans="1:42" ht="133.15" customHeight="1" x14ac:dyDescent="0.25">
      <c r="A16" s="12">
        <v>30</v>
      </c>
      <c r="B16" s="13">
        <v>263</v>
      </c>
      <c r="C16" s="14" t="s">
        <v>33</v>
      </c>
      <c r="D16" s="13">
        <v>65</v>
      </c>
      <c r="E16" s="14" t="s">
        <v>104</v>
      </c>
      <c r="F16" s="14">
        <v>1</v>
      </c>
      <c r="G16" s="15" t="s">
        <v>105</v>
      </c>
      <c r="H16" s="16" t="s">
        <v>106</v>
      </c>
      <c r="I16" s="16" t="s">
        <v>107</v>
      </c>
      <c r="J16" s="16" t="s">
        <v>108</v>
      </c>
      <c r="K16" s="16" t="s">
        <v>109</v>
      </c>
      <c r="L16" s="17" t="s">
        <v>31</v>
      </c>
      <c r="M16" s="17" t="s">
        <v>31</v>
      </c>
      <c r="N16" s="17" t="s">
        <v>31</v>
      </c>
      <c r="O16" s="17" t="s">
        <v>31</v>
      </c>
      <c r="P16" s="17" t="s">
        <v>31</v>
      </c>
      <c r="Q16" s="17" t="s">
        <v>31</v>
      </c>
      <c r="R16" s="18" t="s">
        <v>110</v>
      </c>
      <c r="S16" s="17">
        <v>0.3</v>
      </c>
      <c r="T16" s="17" t="s">
        <v>25</v>
      </c>
      <c r="U16" s="18" t="s">
        <v>111</v>
      </c>
      <c r="V16" s="17">
        <v>0.3</v>
      </c>
      <c r="W16" s="17" t="s">
        <v>25</v>
      </c>
      <c r="X16" s="18" t="s">
        <v>168</v>
      </c>
      <c r="Y16" s="17">
        <v>1</v>
      </c>
      <c r="Z16" s="17" t="s">
        <v>26</v>
      </c>
      <c r="AA16" s="17"/>
      <c r="AB16" s="17">
        <v>1</v>
      </c>
      <c r="AC16" s="17" t="s">
        <v>26</v>
      </c>
      <c r="AD16" s="17"/>
      <c r="AE16" s="17">
        <v>1</v>
      </c>
      <c r="AF16" s="17" t="s">
        <v>26</v>
      </c>
      <c r="AG16" s="17"/>
      <c r="AH16" s="19">
        <v>1</v>
      </c>
      <c r="AI16" s="17" t="s">
        <v>26</v>
      </c>
      <c r="AJ16" s="17"/>
      <c r="AK16" s="19">
        <v>1</v>
      </c>
      <c r="AL16" s="17" t="s">
        <v>26</v>
      </c>
      <c r="AM16" s="20">
        <v>44095</v>
      </c>
      <c r="AN16" s="20"/>
      <c r="AO16" s="20">
        <v>44459</v>
      </c>
      <c r="AP16" s="13" t="s">
        <v>112</v>
      </c>
    </row>
    <row r="17" spans="1:42" ht="133.9" customHeight="1" x14ac:dyDescent="0.25">
      <c r="A17" s="12">
        <v>31</v>
      </c>
      <c r="B17" s="13">
        <v>263</v>
      </c>
      <c r="C17" s="14" t="s">
        <v>33</v>
      </c>
      <c r="D17" s="13">
        <v>65</v>
      </c>
      <c r="E17" s="14" t="s">
        <v>113</v>
      </c>
      <c r="F17" s="14">
        <v>1</v>
      </c>
      <c r="G17" s="15" t="s">
        <v>114</v>
      </c>
      <c r="H17" s="16" t="s">
        <v>99</v>
      </c>
      <c r="I17" s="16" t="s">
        <v>96</v>
      </c>
      <c r="J17" s="16" t="s">
        <v>97</v>
      </c>
      <c r="K17" s="16" t="s">
        <v>98</v>
      </c>
      <c r="L17" s="17" t="s">
        <v>31</v>
      </c>
      <c r="M17" s="17" t="s">
        <v>31</v>
      </c>
      <c r="N17" s="17" t="s">
        <v>31</v>
      </c>
      <c r="O17" s="17" t="s">
        <v>31</v>
      </c>
      <c r="P17" s="17" t="s">
        <v>31</v>
      </c>
      <c r="Q17" s="17" t="s">
        <v>31</v>
      </c>
      <c r="R17" s="17" t="s">
        <v>22</v>
      </c>
      <c r="S17" s="17">
        <v>0</v>
      </c>
      <c r="T17" s="17" t="s">
        <v>25</v>
      </c>
      <c r="U17" s="17" t="s">
        <v>22</v>
      </c>
      <c r="V17" s="17">
        <v>0</v>
      </c>
      <c r="W17" s="17" t="s">
        <v>25</v>
      </c>
      <c r="X17" s="18" t="s">
        <v>177</v>
      </c>
      <c r="Y17" s="17">
        <v>0.5</v>
      </c>
      <c r="Z17" s="17" t="s">
        <v>25</v>
      </c>
      <c r="AA17" s="18" t="s">
        <v>187</v>
      </c>
      <c r="AB17" s="17">
        <v>1</v>
      </c>
      <c r="AC17" s="17" t="s">
        <v>26</v>
      </c>
      <c r="AD17" s="17"/>
      <c r="AE17" s="17">
        <v>1</v>
      </c>
      <c r="AF17" s="17" t="s">
        <v>26</v>
      </c>
      <c r="AG17" s="17"/>
      <c r="AH17" s="19">
        <v>1</v>
      </c>
      <c r="AI17" s="17" t="s">
        <v>26</v>
      </c>
      <c r="AJ17" s="17"/>
      <c r="AK17" s="19">
        <v>1</v>
      </c>
      <c r="AL17" s="17" t="s">
        <v>26</v>
      </c>
      <c r="AM17" s="20">
        <v>44095</v>
      </c>
      <c r="AN17" s="20"/>
      <c r="AO17" s="20">
        <v>44459</v>
      </c>
      <c r="AP17" s="13" t="s">
        <v>46</v>
      </c>
    </row>
    <row r="18" spans="1:42" ht="183" customHeight="1" x14ac:dyDescent="0.25">
      <c r="A18" s="12">
        <v>32</v>
      </c>
      <c r="B18" s="13">
        <v>263</v>
      </c>
      <c r="C18" s="14" t="s">
        <v>33</v>
      </c>
      <c r="D18" s="13">
        <v>65</v>
      </c>
      <c r="E18" s="14" t="s">
        <v>115</v>
      </c>
      <c r="F18" s="14">
        <v>1</v>
      </c>
      <c r="G18" s="15" t="s">
        <v>116</v>
      </c>
      <c r="H18" s="16" t="s">
        <v>117</v>
      </c>
      <c r="I18" s="16" t="s">
        <v>169</v>
      </c>
      <c r="J18" s="16" t="s">
        <v>118</v>
      </c>
      <c r="K18" s="16" t="s">
        <v>119</v>
      </c>
      <c r="L18" s="17" t="s">
        <v>31</v>
      </c>
      <c r="M18" s="17" t="s">
        <v>31</v>
      </c>
      <c r="N18" s="17" t="s">
        <v>31</v>
      </c>
      <c r="O18" s="17" t="s">
        <v>31</v>
      </c>
      <c r="P18" s="17" t="s">
        <v>31</v>
      </c>
      <c r="Q18" s="17" t="s">
        <v>31</v>
      </c>
      <c r="R18" s="18" t="s">
        <v>22</v>
      </c>
      <c r="S18" s="17">
        <v>0</v>
      </c>
      <c r="T18" s="17" t="s">
        <v>25</v>
      </c>
      <c r="U18" s="18" t="s">
        <v>120</v>
      </c>
      <c r="V18" s="17">
        <v>0.1</v>
      </c>
      <c r="W18" s="17" t="s">
        <v>25</v>
      </c>
      <c r="X18" s="18" t="s">
        <v>154</v>
      </c>
      <c r="Y18" s="17">
        <v>1</v>
      </c>
      <c r="Z18" s="17" t="s">
        <v>26</v>
      </c>
      <c r="AA18" s="17"/>
      <c r="AB18" s="17">
        <v>1</v>
      </c>
      <c r="AC18" s="17" t="s">
        <v>26</v>
      </c>
      <c r="AD18" s="17"/>
      <c r="AE18" s="17">
        <v>1</v>
      </c>
      <c r="AF18" s="17" t="s">
        <v>26</v>
      </c>
      <c r="AG18" s="17"/>
      <c r="AH18" s="19">
        <v>1</v>
      </c>
      <c r="AI18" s="17" t="s">
        <v>26</v>
      </c>
      <c r="AJ18" s="17"/>
      <c r="AK18" s="19">
        <v>1</v>
      </c>
      <c r="AL18" s="17" t="s">
        <v>26</v>
      </c>
      <c r="AM18" s="20">
        <v>44095</v>
      </c>
      <c r="AN18" s="20"/>
      <c r="AO18" s="20">
        <v>44286</v>
      </c>
      <c r="AP18" s="13" t="s">
        <v>121</v>
      </c>
    </row>
    <row r="19" spans="1:42" ht="117" customHeight="1" x14ac:dyDescent="0.25">
      <c r="A19" s="12">
        <v>33</v>
      </c>
      <c r="B19" s="13">
        <v>263</v>
      </c>
      <c r="C19" s="14" t="s">
        <v>33</v>
      </c>
      <c r="D19" s="13">
        <v>65</v>
      </c>
      <c r="E19" s="14" t="s">
        <v>122</v>
      </c>
      <c r="F19" s="14">
        <v>1</v>
      </c>
      <c r="G19" s="15" t="s">
        <v>123</v>
      </c>
      <c r="H19" s="16" t="s">
        <v>124</v>
      </c>
      <c r="I19" s="16" t="s">
        <v>174</v>
      </c>
      <c r="J19" s="16" t="s">
        <v>118</v>
      </c>
      <c r="K19" s="16" t="s">
        <v>119</v>
      </c>
      <c r="L19" s="17" t="s">
        <v>31</v>
      </c>
      <c r="M19" s="17" t="s">
        <v>31</v>
      </c>
      <c r="N19" s="17" t="s">
        <v>31</v>
      </c>
      <c r="O19" s="17" t="s">
        <v>31</v>
      </c>
      <c r="P19" s="17" t="s">
        <v>31</v>
      </c>
      <c r="Q19" s="17" t="s">
        <v>31</v>
      </c>
      <c r="R19" s="18" t="s">
        <v>22</v>
      </c>
      <c r="S19" s="17">
        <v>0</v>
      </c>
      <c r="T19" s="17" t="s">
        <v>25</v>
      </c>
      <c r="U19" s="18" t="s">
        <v>22</v>
      </c>
      <c r="V19" s="17">
        <v>0</v>
      </c>
      <c r="W19" s="17" t="s">
        <v>25</v>
      </c>
      <c r="X19" s="18" t="s">
        <v>175</v>
      </c>
      <c r="Y19" s="17">
        <v>0</v>
      </c>
      <c r="Z19" s="17" t="s">
        <v>25</v>
      </c>
      <c r="AA19" s="18" t="s">
        <v>183</v>
      </c>
      <c r="AB19" s="17">
        <v>1</v>
      </c>
      <c r="AC19" s="17" t="s">
        <v>26</v>
      </c>
      <c r="AD19" s="17"/>
      <c r="AE19" s="17">
        <v>1</v>
      </c>
      <c r="AF19" s="17" t="s">
        <v>26</v>
      </c>
      <c r="AG19" s="17"/>
      <c r="AH19" s="19">
        <v>1</v>
      </c>
      <c r="AI19" s="17" t="s">
        <v>26</v>
      </c>
      <c r="AJ19" s="17"/>
      <c r="AK19" s="19">
        <v>1</v>
      </c>
      <c r="AL19" s="17" t="s">
        <v>26</v>
      </c>
      <c r="AM19" s="20">
        <v>44095</v>
      </c>
      <c r="AN19" s="20"/>
      <c r="AO19" s="20">
        <v>44377</v>
      </c>
      <c r="AP19" s="13" t="s">
        <v>125</v>
      </c>
    </row>
    <row r="20" spans="1:42" ht="99.75" x14ac:dyDescent="0.25">
      <c r="A20" s="12">
        <v>34</v>
      </c>
      <c r="B20" s="13">
        <v>263</v>
      </c>
      <c r="C20" s="14" t="s">
        <v>33</v>
      </c>
      <c r="D20" s="13">
        <v>65</v>
      </c>
      <c r="E20" s="14" t="s">
        <v>126</v>
      </c>
      <c r="F20" s="14">
        <v>1</v>
      </c>
      <c r="G20" s="15" t="s">
        <v>127</v>
      </c>
      <c r="H20" s="16" t="s">
        <v>128</v>
      </c>
      <c r="I20" s="16" t="s">
        <v>129</v>
      </c>
      <c r="J20" s="16" t="s">
        <v>118</v>
      </c>
      <c r="K20" s="16" t="s">
        <v>119</v>
      </c>
      <c r="L20" s="17" t="s">
        <v>31</v>
      </c>
      <c r="M20" s="17" t="s">
        <v>31</v>
      </c>
      <c r="N20" s="17" t="s">
        <v>31</v>
      </c>
      <c r="O20" s="17" t="s">
        <v>31</v>
      </c>
      <c r="P20" s="17" t="s">
        <v>31</v>
      </c>
      <c r="Q20" s="17" t="s">
        <v>31</v>
      </c>
      <c r="R20" s="17" t="s">
        <v>22</v>
      </c>
      <c r="S20" s="17">
        <v>0</v>
      </c>
      <c r="T20" s="17" t="s">
        <v>25</v>
      </c>
      <c r="U20" s="17" t="s">
        <v>22</v>
      </c>
      <c r="V20" s="17">
        <v>0</v>
      </c>
      <c r="W20" s="17" t="s">
        <v>25</v>
      </c>
      <c r="X20" s="18" t="s">
        <v>170</v>
      </c>
      <c r="Y20" s="17">
        <v>1</v>
      </c>
      <c r="Z20" s="17" t="s">
        <v>26</v>
      </c>
      <c r="AA20" s="17"/>
      <c r="AB20" s="17">
        <v>1</v>
      </c>
      <c r="AC20" s="17" t="s">
        <v>26</v>
      </c>
      <c r="AD20" s="17"/>
      <c r="AE20" s="17">
        <v>1</v>
      </c>
      <c r="AF20" s="17" t="s">
        <v>26</v>
      </c>
      <c r="AG20" s="17"/>
      <c r="AH20" s="19">
        <v>1</v>
      </c>
      <c r="AI20" s="17" t="s">
        <v>26</v>
      </c>
      <c r="AJ20" s="17"/>
      <c r="AK20" s="19">
        <v>1</v>
      </c>
      <c r="AL20" s="17" t="s">
        <v>26</v>
      </c>
      <c r="AM20" s="20">
        <v>44095</v>
      </c>
      <c r="AN20" s="20"/>
      <c r="AO20" s="20">
        <v>44377</v>
      </c>
      <c r="AP20" s="13" t="s">
        <v>103</v>
      </c>
    </row>
    <row r="21" spans="1:42" ht="112.15" customHeight="1" x14ac:dyDescent="0.25">
      <c r="A21" s="12">
        <v>35</v>
      </c>
      <c r="B21" s="13">
        <v>263</v>
      </c>
      <c r="C21" s="14" t="s">
        <v>33</v>
      </c>
      <c r="D21" s="13">
        <v>65</v>
      </c>
      <c r="E21" s="14" t="s">
        <v>130</v>
      </c>
      <c r="F21" s="14">
        <v>1</v>
      </c>
      <c r="G21" s="15" t="s">
        <v>171</v>
      </c>
      <c r="H21" s="16" t="s">
        <v>131</v>
      </c>
      <c r="I21" s="16" t="s">
        <v>172</v>
      </c>
      <c r="J21" s="16" t="s">
        <v>132</v>
      </c>
      <c r="K21" s="16" t="s">
        <v>133</v>
      </c>
      <c r="L21" s="17" t="s">
        <v>31</v>
      </c>
      <c r="M21" s="17" t="s">
        <v>31</v>
      </c>
      <c r="N21" s="17" t="s">
        <v>31</v>
      </c>
      <c r="O21" s="17" t="s">
        <v>31</v>
      </c>
      <c r="P21" s="17" t="s">
        <v>31</v>
      </c>
      <c r="Q21" s="17" t="s">
        <v>31</v>
      </c>
      <c r="R21" s="18" t="s">
        <v>134</v>
      </c>
      <c r="S21" s="17">
        <v>0</v>
      </c>
      <c r="T21" s="17" t="s">
        <v>25</v>
      </c>
      <c r="U21" s="17" t="s">
        <v>22</v>
      </c>
      <c r="V21" s="17">
        <v>0</v>
      </c>
      <c r="W21" s="17" t="s">
        <v>25</v>
      </c>
      <c r="X21" s="18" t="s">
        <v>173</v>
      </c>
      <c r="Y21" s="17">
        <v>1</v>
      </c>
      <c r="Z21" s="17" t="s">
        <v>26</v>
      </c>
      <c r="AA21" s="17"/>
      <c r="AB21" s="17">
        <v>1</v>
      </c>
      <c r="AC21" s="17" t="s">
        <v>26</v>
      </c>
      <c r="AD21" s="17"/>
      <c r="AE21" s="17">
        <v>1</v>
      </c>
      <c r="AF21" s="17" t="s">
        <v>26</v>
      </c>
      <c r="AG21" s="17"/>
      <c r="AH21" s="19">
        <v>1</v>
      </c>
      <c r="AI21" s="17" t="s">
        <v>26</v>
      </c>
      <c r="AJ21" s="17"/>
      <c r="AK21" s="19">
        <v>1</v>
      </c>
      <c r="AL21" s="17" t="s">
        <v>26</v>
      </c>
      <c r="AM21" s="20">
        <v>44095</v>
      </c>
      <c r="AN21" s="20"/>
      <c r="AO21" s="20">
        <v>44316</v>
      </c>
      <c r="AP21" s="13" t="s">
        <v>93</v>
      </c>
    </row>
    <row r="22" spans="1:42" ht="226.15" customHeight="1" x14ac:dyDescent="0.25">
      <c r="A22" s="12">
        <v>36</v>
      </c>
      <c r="B22" s="13">
        <v>263</v>
      </c>
      <c r="C22" s="14" t="s">
        <v>33</v>
      </c>
      <c r="D22" s="13">
        <v>249</v>
      </c>
      <c r="E22" s="14" t="s">
        <v>30</v>
      </c>
      <c r="F22" s="14">
        <v>1</v>
      </c>
      <c r="G22" s="15" t="s">
        <v>135</v>
      </c>
      <c r="H22" s="16" t="s">
        <v>136</v>
      </c>
      <c r="I22" s="16" t="s">
        <v>137</v>
      </c>
      <c r="J22" s="16" t="s">
        <v>138</v>
      </c>
      <c r="K22" s="16" t="s">
        <v>139</v>
      </c>
      <c r="L22" s="17" t="s">
        <v>31</v>
      </c>
      <c r="M22" s="17" t="s">
        <v>31</v>
      </c>
      <c r="N22" s="17" t="s">
        <v>31</v>
      </c>
      <c r="O22" s="17" t="s">
        <v>31</v>
      </c>
      <c r="P22" s="17" t="s">
        <v>31</v>
      </c>
      <c r="Q22" s="17" t="s">
        <v>31</v>
      </c>
      <c r="R22" s="17" t="s">
        <v>31</v>
      </c>
      <c r="S22" s="17">
        <v>0</v>
      </c>
      <c r="T22" s="17" t="s">
        <v>25</v>
      </c>
      <c r="U22" s="17" t="s">
        <v>22</v>
      </c>
      <c r="V22" s="17">
        <v>0</v>
      </c>
      <c r="W22" s="17" t="s">
        <v>25</v>
      </c>
      <c r="X22" s="18" t="s">
        <v>178</v>
      </c>
      <c r="Y22" s="17">
        <v>0.25</v>
      </c>
      <c r="Z22" s="17" t="s">
        <v>25</v>
      </c>
      <c r="AA22" s="18" t="s">
        <v>193</v>
      </c>
      <c r="AB22" s="17">
        <v>0.5</v>
      </c>
      <c r="AC22" s="17" t="s">
        <v>25</v>
      </c>
      <c r="AD22" s="18" t="s">
        <v>197</v>
      </c>
      <c r="AE22" s="17">
        <v>0.75</v>
      </c>
      <c r="AF22" s="17" t="s">
        <v>25</v>
      </c>
      <c r="AG22" s="18" t="s">
        <v>278</v>
      </c>
      <c r="AH22" s="17">
        <v>1</v>
      </c>
      <c r="AI22" s="17" t="s">
        <v>26</v>
      </c>
      <c r="AJ22" s="18" t="s">
        <v>317</v>
      </c>
      <c r="AK22" s="19">
        <v>1</v>
      </c>
      <c r="AL22" s="17" t="s">
        <v>26</v>
      </c>
      <c r="AM22" s="20">
        <v>44182</v>
      </c>
      <c r="AN22" s="20"/>
      <c r="AO22" s="20">
        <v>44546</v>
      </c>
      <c r="AP22" s="13" t="s">
        <v>140</v>
      </c>
    </row>
    <row r="23" spans="1:42" ht="157.9" customHeight="1" x14ac:dyDescent="0.25">
      <c r="A23" s="12"/>
      <c r="B23" s="13">
        <v>263</v>
      </c>
      <c r="C23" s="14" t="s">
        <v>202</v>
      </c>
      <c r="D23" s="13">
        <v>56</v>
      </c>
      <c r="E23" s="14" t="s">
        <v>24</v>
      </c>
      <c r="F23" s="14">
        <v>1</v>
      </c>
      <c r="G23" s="15" t="s">
        <v>266</v>
      </c>
      <c r="H23" s="16" t="s">
        <v>204</v>
      </c>
      <c r="I23" s="16" t="s">
        <v>215</v>
      </c>
      <c r="J23" s="16" t="s">
        <v>216</v>
      </c>
      <c r="K23" s="16" t="s">
        <v>217</v>
      </c>
      <c r="L23" s="17"/>
      <c r="M23" s="17"/>
      <c r="N23" s="17"/>
      <c r="O23" s="17"/>
      <c r="P23" s="17"/>
      <c r="Q23" s="17"/>
      <c r="R23" s="17"/>
      <c r="S23" s="17"/>
      <c r="T23" s="17"/>
      <c r="U23" s="17"/>
      <c r="V23" s="17"/>
      <c r="W23" s="17"/>
      <c r="X23" s="18"/>
      <c r="Y23" s="17"/>
      <c r="Z23" s="17"/>
      <c r="AA23" s="18"/>
      <c r="AB23" s="17"/>
      <c r="AC23" s="17"/>
      <c r="AD23" s="18"/>
      <c r="AE23" s="17"/>
      <c r="AF23" s="17" t="s">
        <v>25</v>
      </c>
      <c r="AG23" s="18" t="s">
        <v>279</v>
      </c>
      <c r="AH23" s="17">
        <v>1</v>
      </c>
      <c r="AI23" s="17" t="s">
        <v>26</v>
      </c>
      <c r="AJ23" s="18"/>
      <c r="AK23" s="19">
        <v>1</v>
      </c>
      <c r="AL23" s="17" t="s">
        <v>26</v>
      </c>
      <c r="AM23" s="20">
        <v>44488</v>
      </c>
      <c r="AN23" s="20"/>
      <c r="AO23" s="20">
        <v>44592</v>
      </c>
      <c r="AP23" s="13" t="s">
        <v>257</v>
      </c>
    </row>
    <row r="24" spans="1:42" ht="120" customHeight="1" x14ac:dyDescent="0.25">
      <c r="A24" s="12"/>
      <c r="B24" s="13">
        <v>263</v>
      </c>
      <c r="C24" s="14" t="s">
        <v>202</v>
      </c>
      <c r="D24" s="13">
        <v>56</v>
      </c>
      <c r="E24" s="14" t="s">
        <v>24</v>
      </c>
      <c r="F24" s="14">
        <v>2</v>
      </c>
      <c r="G24" s="15" t="s">
        <v>266</v>
      </c>
      <c r="H24" s="16" t="s">
        <v>204</v>
      </c>
      <c r="I24" s="16" t="s">
        <v>218</v>
      </c>
      <c r="J24" s="16" t="s">
        <v>219</v>
      </c>
      <c r="K24" s="16" t="s">
        <v>220</v>
      </c>
      <c r="L24" s="17"/>
      <c r="M24" s="17"/>
      <c r="N24" s="17"/>
      <c r="O24" s="17"/>
      <c r="P24" s="17"/>
      <c r="Q24" s="17"/>
      <c r="R24" s="17"/>
      <c r="S24" s="17"/>
      <c r="T24" s="17"/>
      <c r="U24" s="17"/>
      <c r="V24" s="17"/>
      <c r="W24" s="17"/>
      <c r="X24" s="18"/>
      <c r="Y24" s="17"/>
      <c r="Z24" s="17"/>
      <c r="AA24" s="18"/>
      <c r="AB24" s="17"/>
      <c r="AC24" s="17"/>
      <c r="AD24" s="18"/>
      <c r="AE24" s="17"/>
      <c r="AF24" s="17" t="s">
        <v>25</v>
      </c>
      <c r="AG24" s="18" t="s">
        <v>280</v>
      </c>
      <c r="AH24" s="17">
        <v>1</v>
      </c>
      <c r="AI24" s="17" t="s">
        <v>26</v>
      </c>
      <c r="AJ24" s="18"/>
      <c r="AK24" s="19">
        <v>1</v>
      </c>
      <c r="AL24" s="17" t="s">
        <v>26</v>
      </c>
      <c r="AM24" s="20">
        <v>44488</v>
      </c>
      <c r="AN24" s="20"/>
      <c r="AO24" s="20">
        <v>44592</v>
      </c>
      <c r="AP24" s="13" t="s">
        <v>257</v>
      </c>
    </row>
    <row r="25" spans="1:42" ht="120" customHeight="1" x14ac:dyDescent="0.25">
      <c r="A25" s="12"/>
      <c r="B25" s="13">
        <v>263</v>
      </c>
      <c r="C25" s="14" t="s">
        <v>202</v>
      </c>
      <c r="D25" s="13">
        <v>56</v>
      </c>
      <c r="E25" s="14" t="s">
        <v>24</v>
      </c>
      <c r="F25" s="14">
        <v>3</v>
      </c>
      <c r="G25" s="15" t="s">
        <v>266</v>
      </c>
      <c r="H25" s="16" t="s">
        <v>204</v>
      </c>
      <c r="I25" s="16" t="s">
        <v>221</v>
      </c>
      <c r="J25" s="16" t="s">
        <v>222</v>
      </c>
      <c r="K25" s="16" t="s">
        <v>223</v>
      </c>
      <c r="L25" s="17"/>
      <c r="M25" s="17"/>
      <c r="N25" s="17"/>
      <c r="O25" s="17"/>
      <c r="P25" s="17"/>
      <c r="Q25" s="17"/>
      <c r="R25" s="17"/>
      <c r="S25" s="17"/>
      <c r="T25" s="17"/>
      <c r="U25" s="17"/>
      <c r="V25" s="17"/>
      <c r="W25" s="17"/>
      <c r="X25" s="18"/>
      <c r="Y25" s="17"/>
      <c r="Z25" s="17"/>
      <c r="AA25" s="18"/>
      <c r="AB25" s="17"/>
      <c r="AC25" s="17"/>
      <c r="AD25" s="18"/>
      <c r="AE25" s="17"/>
      <c r="AF25" s="17" t="s">
        <v>25</v>
      </c>
      <c r="AG25" s="18" t="s">
        <v>291</v>
      </c>
      <c r="AH25" s="17">
        <v>0.75</v>
      </c>
      <c r="AI25" s="17" t="s">
        <v>25</v>
      </c>
      <c r="AJ25" s="18" t="s">
        <v>318</v>
      </c>
      <c r="AK25" s="17">
        <v>1</v>
      </c>
      <c r="AL25" s="17" t="s">
        <v>26</v>
      </c>
      <c r="AM25" s="20">
        <v>44488</v>
      </c>
      <c r="AN25" s="20"/>
      <c r="AO25" s="20">
        <v>44592</v>
      </c>
      <c r="AP25" s="13" t="s">
        <v>257</v>
      </c>
    </row>
    <row r="26" spans="1:42" ht="120" customHeight="1" x14ac:dyDescent="0.25">
      <c r="A26" s="12"/>
      <c r="B26" s="13">
        <v>263</v>
      </c>
      <c r="C26" s="14" t="s">
        <v>202</v>
      </c>
      <c r="D26" s="13">
        <v>56</v>
      </c>
      <c r="E26" s="14" t="s">
        <v>24</v>
      </c>
      <c r="F26" s="14">
        <v>4</v>
      </c>
      <c r="G26" s="15" t="s">
        <v>267</v>
      </c>
      <c r="H26" s="16" t="s">
        <v>205</v>
      </c>
      <c r="I26" s="16" t="s">
        <v>224</v>
      </c>
      <c r="J26" s="16" t="s">
        <v>222</v>
      </c>
      <c r="K26" s="16" t="s">
        <v>225</v>
      </c>
      <c r="L26" s="17"/>
      <c r="M26" s="17"/>
      <c r="N26" s="17"/>
      <c r="O26" s="17"/>
      <c r="P26" s="17"/>
      <c r="Q26" s="17"/>
      <c r="R26" s="17"/>
      <c r="S26" s="17"/>
      <c r="T26" s="17"/>
      <c r="U26" s="17"/>
      <c r="V26" s="17"/>
      <c r="W26" s="17"/>
      <c r="X26" s="18"/>
      <c r="Y26" s="17"/>
      <c r="Z26" s="17"/>
      <c r="AA26" s="18"/>
      <c r="AB26" s="17"/>
      <c r="AC26" s="17"/>
      <c r="AD26" s="18"/>
      <c r="AE26" s="17"/>
      <c r="AF26" s="17" t="s">
        <v>25</v>
      </c>
      <c r="AG26" s="18" t="s">
        <v>292</v>
      </c>
      <c r="AH26" s="17">
        <v>0.75</v>
      </c>
      <c r="AI26" s="17" t="s">
        <v>25</v>
      </c>
      <c r="AJ26" s="18" t="s">
        <v>319</v>
      </c>
      <c r="AK26" s="17">
        <v>1</v>
      </c>
      <c r="AL26" s="17" t="s">
        <v>26</v>
      </c>
      <c r="AM26" s="20">
        <v>44488</v>
      </c>
      <c r="AN26" s="20"/>
      <c r="AO26" s="20">
        <v>44592</v>
      </c>
      <c r="AP26" s="13" t="s">
        <v>257</v>
      </c>
    </row>
    <row r="27" spans="1:42" ht="120" customHeight="1" x14ac:dyDescent="0.25">
      <c r="A27" s="12"/>
      <c r="B27" s="13">
        <v>263</v>
      </c>
      <c r="C27" s="14" t="s">
        <v>202</v>
      </c>
      <c r="D27" s="13">
        <v>56</v>
      </c>
      <c r="E27" s="14" t="s">
        <v>24</v>
      </c>
      <c r="F27" s="14">
        <v>5</v>
      </c>
      <c r="G27" s="15" t="s">
        <v>267</v>
      </c>
      <c r="H27" s="16" t="s">
        <v>205</v>
      </c>
      <c r="I27" s="16" t="s">
        <v>293</v>
      </c>
      <c r="J27" s="16" t="s">
        <v>132</v>
      </c>
      <c r="K27" s="16" t="s">
        <v>226</v>
      </c>
      <c r="L27" s="17"/>
      <c r="M27" s="17"/>
      <c r="N27" s="17"/>
      <c r="O27" s="17"/>
      <c r="P27" s="17"/>
      <c r="Q27" s="17"/>
      <c r="R27" s="17"/>
      <c r="S27" s="17"/>
      <c r="T27" s="17"/>
      <c r="U27" s="17"/>
      <c r="V27" s="17"/>
      <c r="W27" s="17"/>
      <c r="X27" s="18"/>
      <c r="Y27" s="17"/>
      <c r="Z27" s="17"/>
      <c r="AA27" s="18"/>
      <c r="AB27" s="17"/>
      <c r="AC27" s="17"/>
      <c r="AD27" s="18"/>
      <c r="AE27" s="17"/>
      <c r="AF27" s="17" t="s">
        <v>25</v>
      </c>
      <c r="AG27" s="18" t="s">
        <v>294</v>
      </c>
      <c r="AH27" s="17">
        <v>0.75</v>
      </c>
      <c r="AI27" s="17" t="s">
        <v>25</v>
      </c>
      <c r="AJ27" s="18" t="s">
        <v>323</v>
      </c>
      <c r="AK27" s="19">
        <v>1</v>
      </c>
      <c r="AL27" s="17" t="s">
        <v>26</v>
      </c>
      <c r="AM27" s="20">
        <v>44488</v>
      </c>
      <c r="AN27" s="20"/>
      <c r="AO27" s="20">
        <v>44620</v>
      </c>
      <c r="AP27" s="13" t="s">
        <v>258</v>
      </c>
    </row>
    <row r="28" spans="1:42" ht="120" customHeight="1" x14ac:dyDescent="0.25">
      <c r="A28" s="12"/>
      <c r="B28" s="13">
        <v>263</v>
      </c>
      <c r="C28" s="14" t="s">
        <v>202</v>
      </c>
      <c r="D28" s="13">
        <v>56</v>
      </c>
      <c r="E28" s="14" t="s">
        <v>24</v>
      </c>
      <c r="F28" s="14">
        <v>6</v>
      </c>
      <c r="G28" s="15" t="s">
        <v>281</v>
      </c>
      <c r="H28" s="16" t="s">
        <v>206</v>
      </c>
      <c r="I28" s="16" t="s">
        <v>282</v>
      </c>
      <c r="J28" s="16" t="s">
        <v>227</v>
      </c>
      <c r="K28" s="16" t="s">
        <v>228</v>
      </c>
      <c r="L28" s="17"/>
      <c r="M28" s="17"/>
      <c r="N28" s="17"/>
      <c r="O28" s="17"/>
      <c r="P28" s="17"/>
      <c r="Q28" s="17"/>
      <c r="R28" s="17"/>
      <c r="S28" s="17"/>
      <c r="T28" s="17"/>
      <c r="U28" s="17"/>
      <c r="V28" s="17"/>
      <c r="W28" s="17"/>
      <c r="X28" s="18"/>
      <c r="Y28" s="17"/>
      <c r="Z28" s="17"/>
      <c r="AA28" s="18"/>
      <c r="AB28" s="17"/>
      <c r="AC28" s="17"/>
      <c r="AD28" s="18"/>
      <c r="AE28" s="17"/>
      <c r="AF28" s="17" t="s">
        <v>25</v>
      </c>
      <c r="AG28" s="18" t="s">
        <v>283</v>
      </c>
      <c r="AH28" s="17">
        <v>1</v>
      </c>
      <c r="AI28" s="17" t="s">
        <v>26</v>
      </c>
      <c r="AJ28" s="18"/>
      <c r="AK28" s="19">
        <v>1</v>
      </c>
      <c r="AL28" s="17" t="s">
        <v>26</v>
      </c>
      <c r="AM28" s="20">
        <v>44488</v>
      </c>
      <c r="AN28" s="20"/>
      <c r="AO28" s="20">
        <v>44712</v>
      </c>
      <c r="AP28" s="13" t="s">
        <v>259</v>
      </c>
    </row>
    <row r="29" spans="1:42" ht="120" customHeight="1" x14ac:dyDescent="0.25">
      <c r="A29" s="12"/>
      <c r="B29" s="13">
        <v>263</v>
      </c>
      <c r="C29" s="14" t="s">
        <v>202</v>
      </c>
      <c r="D29" s="13">
        <v>56</v>
      </c>
      <c r="E29" s="14" t="s">
        <v>24</v>
      </c>
      <c r="F29" s="14">
        <v>7</v>
      </c>
      <c r="G29" s="15" t="s">
        <v>281</v>
      </c>
      <c r="H29" s="16" t="s">
        <v>206</v>
      </c>
      <c r="I29" s="16" t="s">
        <v>296</v>
      </c>
      <c r="J29" s="16" t="s">
        <v>229</v>
      </c>
      <c r="K29" s="16" t="s">
        <v>230</v>
      </c>
      <c r="L29" s="17"/>
      <c r="M29" s="17"/>
      <c r="N29" s="17"/>
      <c r="O29" s="17"/>
      <c r="P29" s="17"/>
      <c r="Q29" s="17"/>
      <c r="R29" s="17"/>
      <c r="S29" s="17"/>
      <c r="T29" s="17"/>
      <c r="U29" s="17"/>
      <c r="V29" s="17"/>
      <c r="W29" s="17"/>
      <c r="X29" s="18"/>
      <c r="Y29" s="17"/>
      <c r="Z29" s="17"/>
      <c r="AA29" s="18"/>
      <c r="AB29" s="17"/>
      <c r="AC29" s="17"/>
      <c r="AD29" s="18"/>
      <c r="AE29" s="17"/>
      <c r="AF29" s="17" t="s">
        <v>25</v>
      </c>
      <c r="AG29" s="18" t="s">
        <v>297</v>
      </c>
      <c r="AH29" s="17">
        <v>0.75</v>
      </c>
      <c r="AI29" s="17" t="s">
        <v>25</v>
      </c>
      <c r="AJ29" s="18" t="s">
        <v>320</v>
      </c>
      <c r="AK29" s="19">
        <v>1</v>
      </c>
      <c r="AL29" s="17" t="s">
        <v>26</v>
      </c>
      <c r="AM29" s="20">
        <v>44488</v>
      </c>
      <c r="AN29" s="20"/>
      <c r="AO29" s="20">
        <v>44742</v>
      </c>
      <c r="AP29" s="13" t="s">
        <v>259</v>
      </c>
    </row>
    <row r="30" spans="1:42" ht="120" customHeight="1" x14ac:dyDescent="0.25">
      <c r="A30" s="12"/>
      <c r="B30" s="13">
        <v>263</v>
      </c>
      <c r="C30" s="14" t="s">
        <v>202</v>
      </c>
      <c r="D30" s="13">
        <v>56</v>
      </c>
      <c r="E30" s="14" t="s">
        <v>24</v>
      </c>
      <c r="F30" s="14">
        <v>8</v>
      </c>
      <c r="G30" s="15" t="s">
        <v>298</v>
      </c>
      <c r="H30" s="16" t="s">
        <v>206</v>
      </c>
      <c r="I30" s="16" t="s">
        <v>299</v>
      </c>
      <c r="J30" s="16" t="s">
        <v>231</v>
      </c>
      <c r="K30" s="16" t="s">
        <v>232</v>
      </c>
      <c r="L30" s="17"/>
      <c r="M30" s="17"/>
      <c r="N30" s="17"/>
      <c r="O30" s="17"/>
      <c r="P30" s="17"/>
      <c r="Q30" s="17"/>
      <c r="R30" s="17"/>
      <c r="S30" s="17"/>
      <c r="T30" s="17"/>
      <c r="U30" s="17"/>
      <c r="V30" s="17"/>
      <c r="W30" s="17"/>
      <c r="X30" s="18"/>
      <c r="Y30" s="17"/>
      <c r="Z30" s="17"/>
      <c r="AA30" s="18"/>
      <c r="AB30" s="17"/>
      <c r="AC30" s="17"/>
      <c r="AD30" s="18"/>
      <c r="AE30" s="17"/>
      <c r="AF30" s="17" t="s">
        <v>25</v>
      </c>
      <c r="AG30" s="18" t="s">
        <v>300</v>
      </c>
      <c r="AH30" s="17">
        <v>0.15</v>
      </c>
      <c r="AI30" s="17" t="s">
        <v>25</v>
      </c>
      <c r="AJ30" s="18" t="s">
        <v>321</v>
      </c>
      <c r="AK30" s="17">
        <v>1</v>
      </c>
      <c r="AL30" s="17" t="s">
        <v>26</v>
      </c>
      <c r="AM30" s="20">
        <v>44488</v>
      </c>
      <c r="AN30" s="20"/>
      <c r="AO30" s="20">
        <v>44742</v>
      </c>
      <c r="AP30" s="13" t="s">
        <v>260</v>
      </c>
    </row>
    <row r="31" spans="1:42" ht="120" customHeight="1" x14ac:dyDescent="0.25">
      <c r="A31" s="12"/>
      <c r="B31" s="13">
        <v>263</v>
      </c>
      <c r="C31" s="14" t="s">
        <v>202</v>
      </c>
      <c r="D31" s="13">
        <v>56</v>
      </c>
      <c r="E31" s="14" t="s">
        <v>28</v>
      </c>
      <c r="F31" s="14">
        <v>1</v>
      </c>
      <c r="G31" s="15" t="s">
        <v>268</v>
      </c>
      <c r="H31" s="16" t="s">
        <v>207</v>
      </c>
      <c r="I31" s="16" t="s">
        <v>284</v>
      </c>
      <c r="J31" s="16" t="s">
        <v>233</v>
      </c>
      <c r="K31" s="16" t="s">
        <v>234</v>
      </c>
      <c r="L31" s="17"/>
      <c r="M31" s="17"/>
      <c r="N31" s="17"/>
      <c r="O31" s="17"/>
      <c r="P31" s="17"/>
      <c r="Q31" s="17"/>
      <c r="R31" s="17"/>
      <c r="S31" s="17"/>
      <c r="T31" s="17"/>
      <c r="U31" s="17"/>
      <c r="V31" s="17"/>
      <c r="W31" s="17"/>
      <c r="X31" s="18"/>
      <c r="Y31" s="17"/>
      <c r="Z31" s="17"/>
      <c r="AA31" s="18"/>
      <c r="AB31" s="17"/>
      <c r="AC31" s="17"/>
      <c r="AD31" s="18"/>
      <c r="AE31" s="17"/>
      <c r="AF31" s="17" t="s">
        <v>25</v>
      </c>
      <c r="AG31" s="18" t="s">
        <v>286</v>
      </c>
      <c r="AH31" s="17">
        <v>1</v>
      </c>
      <c r="AI31" s="17" t="s">
        <v>26</v>
      </c>
      <c r="AJ31" s="18"/>
      <c r="AK31" s="19">
        <v>1</v>
      </c>
      <c r="AL31" s="17" t="s">
        <v>26</v>
      </c>
      <c r="AM31" s="20">
        <v>44488</v>
      </c>
      <c r="AN31" s="20"/>
      <c r="AO31" s="20">
        <v>44561</v>
      </c>
      <c r="AP31" s="13" t="s">
        <v>23</v>
      </c>
    </row>
    <row r="32" spans="1:42" ht="120" customHeight="1" x14ac:dyDescent="0.25">
      <c r="A32" s="12"/>
      <c r="B32" s="13">
        <v>263</v>
      </c>
      <c r="C32" s="14" t="s">
        <v>202</v>
      </c>
      <c r="D32" s="13">
        <v>56</v>
      </c>
      <c r="E32" s="14" t="s">
        <v>28</v>
      </c>
      <c r="F32" s="14">
        <v>2</v>
      </c>
      <c r="G32" s="15" t="s">
        <v>268</v>
      </c>
      <c r="H32" s="16" t="s">
        <v>208</v>
      </c>
      <c r="I32" s="16" t="s">
        <v>235</v>
      </c>
      <c r="J32" s="16" t="s">
        <v>236</v>
      </c>
      <c r="K32" s="13" t="s">
        <v>276</v>
      </c>
      <c r="L32" s="17"/>
      <c r="M32" s="17"/>
      <c r="N32" s="17"/>
      <c r="O32" s="17"/>
      <c r="P32" s="17"/>
      <c r="Q32" s="17"/>
      <c r="R32" s="17"/>
      <c r="S32" s="17"/>
      <c r="T32" s="17"/>
      <c r="U32" s="17"/>
      <c r="V32" s="17"/>
      <c r="W32" s="17"/>
      <c r="X32" s="18"/>
      <c r="Y32" s="17"/>
      <c r="Z32" s="17"/>
      <c r="AA32" s="18"/>
      <c r="AB32" s="17"/>
      <c r="AC32" s="17"/>
      <c r="AD32" s="18"/>
      <c r="AE32" s="17"/>
      <c r="AF32" s="17" t="s">
        <v>25</v>
      </c>
      <c r="AG32" s="18" t="s">
        <v>285</v>
      </c>
      <c r="AH32" s="17">
        <v>1</v>
      </c>
      <c r="AI32" s="17" t="s">
        <v>26</v>
      </c>
      <c r="AJ32" s="18"/>
      <c r="AK32" s="19">
        <v>1</v>
      </c>
      <c r="AL32" s="17" t="s">
        <v>26</v>
      </c>
      <c r="AM32" s="20">
        <v>44488</v>
      </c>
      <c r="AN32" s="20"/>
      <c r="AO32" s="20">
        <v>44849</v>
      </c>
      <c r="AP32" s="13" t="s">
        <v>261</v>
      </c>
    </row>
    <row r="33" spans="1:42" ht="120" customHeight="1" x14ac:dyDescent="0.25">
      <c r="A33" s="21"/>
      <c r="B33" s="22">
        <v>263</v>
      </c>
      <c r="C33" s="23" t="s">
        <v>202</v>
      </c>
      <c r="D33" s="22">
        <v>56</v>
      </c>
      <c r="E33" s="23" t="s">
        <v>28</v>
      </c>
      <c r="F33" s="23">
        <v>3</v>
      </c>
      <c r="G33" s="24" t="s">
        <v>268</v>
      </c>
      <c r="H33" s="25" t="s">
        <v>209</v>
      </c>
      <c r="I33" s="25" t="s">
        <v>237</v>
      </c>
      <c r="J33" s="25" t="s">
        <v>238</v>
      </c>
      <c r="K33" s="25" t="s">
        <v>239</v>
      </c>
      <c r="L33" s="26"/>
      <c r="M33" s="26"/>
      <c r="N33" s="26"/>
      <c r="O33" s="26"/>
      <c r="P33" s="26"/>
      <c r="Q33" s="26"/>
      <c r="R33" s="26"/>
      <c r="S33" s="26"/>
      <c r="T33" s="26"/>
      <c r="U33" s="26"/>
      <c r="V33" s="26"/>
      <c r="W33" s="26"/>
      <c r="X33" s="27"/>
      <c r="Y33" s="26"/>
      <c r="Z33" s="26"/>
      <c r="AA33" s="27"/>
      <c r="AB33" s="26"/>
      <c r="AC33" s="26"/>
      <c r="AD33" s="27"/>
      <c r="AE33" s="26"/>
      <c r="AF33" s="26" t="s">
        <v>25</v>
      </c>
      <c r="AG33" s="26" t="s">
        <v>22</v>
      </c>
      <c r="AH33" s="26">
        <v>0</v>
      </c>
      <c r="AI33" s="26" t="s">
        <v>25</v>
      </c>
      <c r="AJ33" s="27" t="s">
        <v>312</v>
      </c>
      <c r="AK33" s="26">
        <v>0.1</v>
      </c>
      <c r="AL33" s="26" t="s">
        <v>25</v>
      </c>
      <c r="AM33" s="28">
        <v>44488</v>
      </c>
      <c r="AN33" s="28"/>
      <c r="AO33" s="28">
        <v>44849</v>
      </c>
      <c r="AP33" s="22" t="s">
        <v>27</v>
      </c>
    </row>
    <row r="34" spans="1:42" ht="120" customHeight="1" x14ac:dyDescent="0.25">
      <c r="A34" s="21"/>
      <c r="B34" s="22">
        <v>263</v>
      </c>
      <c r="C34" s="23" t="s">
        <v>202</v>
      </c>
      <c r="D34" s="22">
        <v>56</v>
      </c>
      <c r="E34" s="23" t="s">
        <v>28</v>
      </c>
      <c r="F34" s="23">
        <v>4</v>
      </c>
      <c r="G34" s="24" t="s">
        <v>268</v>
      </c>
      <c r="H34" s="25" t="s">
        <v>209</v>
      </c>
      <c r="I34" s="25" t="s">
        <v>240</v>
      </c>
      <c r="J34" s="25" t="s">
        <v>241</v>
      </c>
      <c r="K34" s="25" t="s">
        <v>242</v>
      </c>
      <c r="L34" s="26"/>
      <c r="M34" s="26"/>
      <c r="N34" s="26"/>
      <c r="O34" s="26"/>
      <c r="P34" s="26"/>
      <c r="Q34" s="26"/>
      <c r="R34" s="26"/>
      <c r="S34" s="26"/>
      <c r="T34" s="26"/>
      <c r="U34" s="26"/>
      <c r="V34" s="26"/>
      <c r="W34" s="26"/>
      <c r="X34" s="27"/>
      <c r="Y34" s="26"/>
      <c r="Z34" s="26"/>
      <c r="AA34" s="27"/>
      <c r="AB34" s="26"/>
      <c r="AC34" s="26"/>
      <c r="AD34" s="27"/>
      <c r="AE34" s="26"/>
      <c r="AF34" s="26" t="s">
        <v>25</v>
      </c>
      <c r="AG34" s="26" t="s">
        <v>22</v>
      </c>
      <c r="AH34" s="26">
        <v>0</v>
      </c>
      <c r="AI34" s="26" t="s">
        <v>25</v>
      </c>
      <c r="AJ34" s="27" t="s">
        <v>313</v>
      </c>
      <c r="AK34" s="26">
        <v>0.1</v>
      </c>
      <c r="AL34" s="26" t="s">
        <v>25</v>
      </c>
      <c r="AM34" s="28">
        <v>44488</v>
      </c>
      <c r="AN34" s="28"/>
      <c r="AO34" s="28">
        <v>44849</v>
      </c>
      <c r="AP34" s="22" t="s">
        <v>27</v>
      </c>
    </row>
    <row r="35" spans="1:42" ht="120" customHeight="1" x14ac:dyDescent="0.25">
      <c r="A35" s="12"/>
      <c r="B35" s="13">
        <v>263</v>
      </c>
      <c r="C35" s="14" t="s">
        <v>202</v>
      </c>
      <c r="D35" s="13">
        <v>56</v>
      </c>
      <c r="E35" s="14" t="s">
        <v>54</v>
      </c>
      <c r="F35" s="14">
        <v>1</v>
      </c>
      <c r="G35" s="15" t="s">
        <v>269</v>
      </c>
      <c r="H35" s="16" t="s">
        <v>210</v>
      </c>
      <c r="I35" s="16" t="s">
        <v>287</v>
      </c>
      <c r="J35" s="16" t="s">
        <v>243</v>
      </c>
      <c r="K35" s="16" t="s">
        <v>244</v>
      </c>
      <c r="L35" s="17"/>
      <c r="M35" s="17"/>
      <c r="N35" s="17"/>
      <c r="O35" s="17"/>
      <c r="P35" s="17"/>
      <c r="Q35" s="17"/>
      <c r="R35" s="17"/>
      <c r="S35" s="17"/>
      <c r="T35" s="17"/>
      <c r="U35" s="17"/>
      <c r="V35" s="17"/>
      <c r="W35" s="17"/>
      <c r="X35" s="18"/>
      <c r="Y35" s="17"/>
      <c r="Z35" s="17"/>
      <c r="AA35" s="18"/>
      <c r="AB35" s="17"/>
      <c r="AC35" s="17"/>
      <c r="AD35" s="18"/>
      <c r="AE35" s="17"/>
      <c r="AF35" s="17" t="s">
        <v>25</v>
      </c>
      <c r="AG35" s="18" t="s">
        <v>288</v>
      </c>
      <c r="AH35" s="17">
        <v>1</v>
      </c>
      <c r="AI35" s="17" t="s">
        <v>26</v>
      </c>
      <c r="AJ35" s="18"/>
      <c r="AK35" s="19">
        <v>1</v>
      </c>
      <c r="AL35" s="17" t="s">
        <v>26</v>
      </c>
      <c r="AM35" s="20">
        <v>44488</v>
      </c>
      <c r="AN35" s="20"/>
      <c r="AO35" s="20">
        <v>44681</v>
      </c>
      <c r="AP35" s="13" t="s">
        <v>262</v>
      </c>
    </row>
    <row r="36" spans="1:42" ht="120" customHeight="1" x14ac:dyDescent="0.25">
      <c r="A36" s="12"/>
      <c r="B36" s="13">
        <v>263</v>
      </c>
      <c r="C36" s="14" t="s">
        <v>202</v>
      </c>
      <c r="D36" s="13">
        <v>56</v>
      </c>
      <c r="E36" s="14" t="s">
        <v>54</v>
      </c>
      <c r="F36" s="14">
        <v>2</v>
      </c>
      <c r="G36" s="15" t="s">
        <v>269</v>
      </c>
      <c r="H36" s="16" t="s">
        <v>210</v>
      </c>
      <c r="I36" s="16" t="s">
        <v>301</v>
      </c>
      <c r="J36" s="16" t="s">
        <v>245</v>
      </c>
      <c r="K36" s="16" t="s">
        <v>246</v>
      </c>
      <c r="L36" s="17"/>
      <c r="M36" s="17"/>
      <c r="N36" s="17"/>
      <c r="O36" s="17"/>
      <c r="P36" s="17"/>
      <c r="Q36" s="17"/>
      <c r="R36" s="17"/>
      <c r="S36" s="17"/>
      <c r="T36" s="17"/>
      <c r="U36" s="17"/>
      <c r="V36" s="17"/>
      <c r="W36" s="17"/>
      <c r="X36" s="18"/>
      <c r="Y36" s="17"/>
      <c r="Z36" s="17"/>
      <c r="AA36" s="18"/>
      <c r="AB36" s="17"/>
      <c r="AC36" s="17"/>
      <c r="AD36" s="18"/>
      <c r="AE36" s="17"/>
      <c r="AF36" s="17" t="s">
        <v>25</v>
      </c>
      <c r="AG36" s="18" t="s">
        <v>302</v>
      </c>
      <c r="AH36" s="17">
        <f>1/2</f>
        <v>0.5</v>
      </c>
      <c r="AI36" s="17" t="s">
        <v>25</v>
      </c>
      <c r="AJ36" s="18" t="s">
        <v>322</v>
      </c>
      <c r="AK36" s="17">
        <f>2/2</f>
        <v>1</v>
      </c>
      <c r="AL36" s="17" t="s">
        <v>26</v>
      </c>
      <c r="AM36" s="20">
        <v>44488</v>
      </c>
      <c r="AN36" s="20"/>
      <c r="AO36" s="20">
        <v>44847</v>
      </c>
      <c r="AP36" s="13" t="s">
        <v>263</v>
      </c>
    </row>
    <row r="37" spans="1:42" ht="120" customHeight="1" x14ac:dyDescent="0.25">
      <c r="A37" s="21"/>
      <c r="B37" s="22">
        <v>263</v>
      </c>
      <c r="C37" s="23" t="s">
        <v>202</v>
      </c>
      <c r="D37" s="22">
        <v>56</v>
      </c>
      <c r="E37" s="23" t="s">
        <v>54</v>
      </c>
      <c r="F37" s="23">
        <v>3</v>
      </c>
      <c r="G37" s="24" t="s">
        <v>269</v>
      </c>
      <c r="H37" s="25" t="s">
        <v>210</v>
      </c>
      <c r="I37" s="25" t="s">
        <v>247</v>
      </c>
      <c r="J37" s="25" t="s">
        <v>248</v>
      </c>
      <c r="K37" s="25" t="s">
        <v>249</v>
      </c>
      <c r="L37" s="26"/>
      <c r="M37" s="26"/>
      <c r="N37" s="26"/>
      <c r="O37" s="26"/>
      <c r="P37" s="26"/>
      <c r="Q37" s="26"/>
      <c r="R37" s="26"/>
      <c r="S37" s="26"/>
      <c r="T37" s="26"/>
      <c r="U37" s="26"/>
      <c r="V37" s="26"/>
      <c r="W37" s="26"/>
      <c r="X37" s="27"/>
      <c r="Y37" s="26"/>
      <c r="Z37" s="26"/>
      <c r="AA37" s="27"/>
      <c r="AB37" s="26"/>
      <c r="AC37" s="26"/>
      <c r="AD37" s="27"/>
      <c r="AE37" s="26"/>
      <c r="AF37" s="26" t="s">
        <v>25</v>
      </c>
      <c r="AG37" s="27" t="s">
        <v>305</v>
      </c>
      <c r="AH37" s="26">
        <f>1/6</f>
        <v>0.16666666666666666</v>
      </c>
      <c r="AI37" s="26" t="s">
        <v>25</v>
      </c>
      <c r="AJ37" s="27" t="s">
        <v>315</v>
      </c>
      <c r="AK37" s="26">
        <f>2/6</f>
        <v>0.33333333333333331</v>
      </c>
      <c r="AL37" s="26" t="s">
        <v>25</v>
      </c>
      <c r="AM37" s="28">
        <v>44488</v>
      </c>
      <c r="AN37" s="28"/>
      <c r="AO37" s="28">
        <v>44847</v>
      </c>
      <c r="AP37" s="22" t="s">
        <v>77</v>
      </c>
    </row>
    <row r="38" spans="1:42" ht="120" customHeight="1" x14ac:dyDescent="0.25">
      <c r="A38" s="21"/>
      <c r="B38" s="22">
        <v>263</v>
      </c>
      <c r="C38" s="23" t="s">
        <v>202</v>
      </c>
      <c r="D38" s="22">
        <v>56</v>
      </c>
      <c r="E38" s="23" t="s">
        <v>203</v>
      </c>
      <c r="F38" s="23">
        <v>1</v>
      </c>
      <c r="G38" s="24" t="s">
        <v>304</v>
      </c>
      <c r="H38" s="25" t="s">
        <v>211</v>
      </c>
      <c r="I38" s="25" t="s">
        <v>247</v>
      </c>
      <c r="J38" s="25" t="s">
        <v>248</v>
      </c>
      <c r="K38" s="25" t="s">
        <v>249</v>
      </c>
      <c r="L38" s="26"/>
      <c r="M38" s="26"/>
      <c r="N38" s="26"/>
      <c r="O38" s="26"/>
      <c r="P38" s="26"/>
      <c r="Q38" s="26"/>
      <c r="R38" s="26"/>
      <c r="S38" s="26"/>
      <c r="T38" s="26"/>
      <c r="U38" s="26"/>
      <c r="V38" s="26"/>
      <c r="W38" s="26"/>
      <c r="X38" s="27"/>
      <c r="Y38" s="26"/>
      <c r="Z38" s="26"/>
      <c r="AA38" s="27"/>
      <c r="AB38" s="26"/>
      <c r="AC38" s="26"/>
      <c r="AD38" s="27"/>
      <c r="AE38" s="26"/>
      <c r="AF38" s="26" t="s">
        <v>25</v>
      </c>
      <c r="AG38" s="27" t="s">
        <v>303</v>
      </c>
      <c r="AH38" s="26">
        <f t="shared" ref="AH38:AH39" si="0">1/6</f>
        <v>0.16666666666666666</v>
      </c>
      <c r="AI38" s="26" t="s">
        <v>25</v>
      </c>
      <c r="AJ38" s="27" t="s">
        <v>315</v>
      </c>
      <c r="AK38" s="26">
        <f>2/6</f>
        <v>0.33333333333333331</v>
      </c>
      <c r="AL38" s="26" t="s">
        <v>25</v>
      </c>
      <c r="AM38" s="28">
        <v>44488</v>
      </c>
      <c r="AN38" s="28"/>
      <c r="AO38" s="28">
        <v>44847</v>
      </c>
      <c r="AP38" s="22" t="s">
        <v>77</v>
      </c>
    </row>
    <row r="39" spans="1:42" ht="120" customHeight="1" x14ac:dyDescent="0.25">
      <c r="A39" s="21"/>
      <c r="B39" s="22">
        <v>263</v>
      </c>
      <c r="C39" s="23" t="s">
        <v>202</v>
      </c>
      <c r="D39" s="22">
        <v>56</v>
      </c>
      <c r="E39" s="23" t="s">
        <v>70</v>
      </c>
      <c r="F39" s="23">
        <v>1</v>
      </c>
      <c r="G39" s="24" t="s">
        <v>270</v>
      </c>
      <c r="H39" s="25" t="s">
        <v>212</v>
      </c>
      <c r="I39" s="25" t="s">
        <v>247</v>
      </c>
      <c r="J39" s="25" t="s">
        <v>248</v>
      </c>
      <c r="K39" s="25" t="s">
        <v>249</v>
      </c>
      <c r="L39" s="26"/>
      <c r="M39" s="26"/>
      <c r="N39" s="26"/>
      <c r="O39" s="26"/>
      <c r="P39" s="26"/>
      <c r="Q39" s="26"/>
      <c r="R39" s="26"/>
      <c r="S39" s="26"/>
      <c r="T39" s="26"/>
      <c r="U39" s="26"/>
      <c r="V39" s="26"/>
      <c r="W39" s="26"/>
      <c r="X39" s="27"/>
      <c r="Y39" s="26"/>
      <c r="Z39" s="26"/>
      <c r="AA39" s="27"/>
      <c r="AB39" s="26"/>
      <c r="AC39" s="26"/>
      <c r="AD39" s="27"/>
      <c r="AE39" s="26"/>
      <c r="AF39" s="26" t="s">
        <v>25</v>
      </c>
      <c r="AG39" s="27" t="s">
        <v>306</v>
      </c>
      <c r="AH39" s="26">
        <f t="shared" si="0"/>
        <v>0.16666666666666666</v>
      </c>
      <c r="AI39" s="26" t="s">
        <v>25</v>
      </c>
      <c r="AJ39" s="27" t="s">
        <v>316</v>
      </c>
      <c r="AK39" s="26">
        <f>2/6</f>
        <v>0.33333333333333331</v>
      </c>
      <c r="AL39" s="26" t="s">
        <v>25</v>
      </c>
      <c r="AM39" s="28">
        <v>44488</v>
      </c>
      <c r="AN39" s="28"/>
      <c r="AO39" s="28">
        <v>44847</v>
      </c>
      <c r="AP39" s="22" t="s">
        <v>77</v>
      </c>
    </row>
    <row r="40" spans="1:42" ht="120" customHeight="1" x14ac:dyDescent="0.25">
      <c r="A40" s="12"/>
      <c r="B40" s="13">
        <v>263</v>
      </c>
      <c r="C40" s="14" t="s">
        <v>202</v>
      </c>
      <c r="D40" s="13">
        <v>56</v>
      </c>
      <c r="E40" s="14" t="s">
        <v>30</v>
      </c>
      <c r="F40" s="14">
        <v>1</v>
      </c>
      <c r="G40" s="15" t="s">
        <v>271</v>
      </c>
      <c r="H40" s="16" t="s">
        <v>213</v>
      </c>
      <c r="I40" s="16" t="s">
        <v>289</v>
      </c>
      <c r="J40" s="16" t="s">
        <v>250</v>
      </c>
      <c r="K40" s="16" t="s">
        <v>251</v>
      </c>
      <c r="L40" s="17"/>
      <c r="M40" s="17"/>
      <c r="N40" s="17"/>
      <c r="O40" s="17"/>
      <c r="P40" s="17"/>
      <c r="Q40" s="17"/>
      <c r="R40" s="17"/>
      <c r="S40" s="17"/>
      <c r="T40" s="17"/>
      <c r="U40" s="17"/>
      <c r="V40" s="17"/>
      <c r="W40" s="17"/>
      <c r="X40" s="18"/>
      <c r="Y40" s="17"/>
      <c r="Z40" s="17"/>
      <c r="AA40" s="18"/>
      <c r="AB40" s="17"/>
      <c r="AC40" s="17"/>
      <c r="AD40" s="18"/>
      <c r="AE40" s="17"/>
      <c r="AF40" s="17" t="s">
        <v>25</v>
      </c>
      <c r="AG40" s="18" t="s">
        <v>290</v>
      </c>
      <c r="AH40" s="17">
        <v>1</v>
      </c>
      <c r="AI40" s="17" t="s">
        <v>26</v>
      </c>
      <c r="AJ40" s="18"/>
      <c r="AK40" s="19">
        <v>1</v>
      </c>
      <c r="AL40" s="17" t="s">
        <v>26</v>
      </c>
      <c r="AM40" s="20">
        <v>44488</v>
      </c>
      <c r="AN40" s="20"/>
      <c r="AO40" s="20">
        <v>44560</v>
      </c>
      <c r="AP40" s="13" t="s">
        <v>264</v>
      </c>
    </row>
    <row r="41" spans="1:42" ht="120" customHeight="1" x14ac:dyDescent="0.25">
      <c r="A41" s="21"/>
      <c r="B41" s="22">
        <v>263</v>
      </c>
      <c r="C41" s="23" t="s">
        <v>202</v>
      </c>
      <c r="D41" s="22">
        <v>56</v>
      </c>
      <c r="E41" s="23" t="s">
        <v>30</v>
      </c>
      <c r="F41" s="23">
        <v>2</v>
      </c>
      <c r="G41" s="24" t="s">
        <v>271</v>
      </c>
      <c r="H41" s="25" t="s">
        <v>213</v>
      </c>
      <c r="I41" s="25" t="s">
        <v>307</v>
      </c>
      <c r="J41" s="25" t="s">
        <v>252</v>
      </c>
      <c r="K41" s="25" t="s">
        <v>253</v>
      </c>
      <c r="L41" s="26"/>
      <c r="M41" s="26"/>
      <c r="N41" s="26"/>
      <c r="O41" s="26"/>
      <c r="P41" s="26"/>
      <c r="Q41" s="26"/>
      <c r="R41" s="26"/>
      <c r="S41" s="26"/>
      <c r="T41" s="26"/>
      <c r="U41" s="26"/>
      <c r="V41" s="26"/>
      <c r="W41" s="26"/>
      <c r="X41" s="27"/>
      <c r="Y41" s="26"/>
      <c r="Z41" s="26"/>
      <c r="AA41" s="27"/>
      <c r="AB41" s="26"/>
      <c r="AC41" s="26"/>
      <c r="AD41" s="27"/>
      <c r="AE41" s="26"/>
      <c r="AF41" s="26" t="s">
        <v>25</v>
      </c>
      <c r="AG41" s="27" t="s">
        <v>308</v>
      </c>
      <c r="AH41" s="26">
        <v>0.75</v>
      </c>
      <c r="AI41" s="26" t="s">
        <v>25</v>
      </c>
      <c r="AJ41" s="27"/>
      <c r="AK41" s="26"/>
      <c r="AL41" s="26" t="s">
        <v>25</v>
      </c>
      <c r="AM41" s="28">
        <v>44488</v>
      </c>
      <c r="AN41" s="28"/>
      <c r="AO41" s="28">
        <v>44852</v>
      </c>
      <c r="AP41" s="22" t="s">
        <v>264</v>
      </c>
    </row>
    <row r="42" spans="1:42" ht="312" customHeight="1" x14ac:dyDescent="0.25">
      <c r="A42" s="12"/>
      <c r="B42" s="13">
        <v>263</v>
      </c>
      <c r="C42" s="14" t="s">
        <v>202</v>
      </c>
      <c r="D42" s="13">
        <v>56</v>
      </c>
      <c r="E42" s="14" t="s">
        <v>104</v>
      </c>
      <c r="F42" s="14">
        <v>1</v>
      </c>
      <c r="G42" s="15" t="s">
        <v>272</v>
      </c>
      <c r="H42" s="16" t="s">
        <v>214</v>
      </c>
      <c r="I42" s="16" t="s">
        <v>254</v>
      </c>
      <c r="J42" s="16" t="s">
        <v>255</v>
      </c>
      <c r="K42" s="16" t="s">
        <v>256</v>
      </c>
      <c r="L42" s="17"/>
      <c r="M42" s="17"/>
      <c r="N42" s="17"/>
      <c r="O42" s="17"/>
      <c r="P42" s="17"/>
      <c r="Q42" s="17"/>
      <c r="R42" s="17"/>
      <c r="S42" s="17"/>
      <c r="T42" s="17"/>
      <c r="U42" s="17"/>
      <c r="V42" s="17"/>
      <c r="W42" s="17"/>
      <c r="X42" s="18"/>
      <c r="Y42" s="17"/>
      <c r="Z42" s="17"/>
      <c r="AA42" s="18"/>
      <c r="AB42" s="17"/>
      <c r="AC42" s="17"/>
      <c r="AD42" s="18"/>
      <c r="AE42" s="17"/>
      <c r="AF42" s="17" t="s">
        <v>25</v>
      </c>
      <c r="AG42" s="18" t="s">
        <v>295</v>
      </c>
      <c r="AH42" s="17">
        <v>0.5</v>
      </c>
      <c r="AI42" s="17" t="s">
        <v>25</v>
      </c>
      <c r="AJ42" s="18" t="s">
        <v>314</v>
      </c>
      <c r="AK42" s="17">
        <v>1</v>
      </c>
      <c r="AL42" s="17" t="s">
        <v>26</v>
      </c>
      <c r="AM42" s="20">
        <v>44488</v>
      </c>
      <c r="AN42" s="20"/>
      <c r="AO42" s="20">
        <v>44650</v>
      </c>
      <c r="AP42" s="13" t="s">
        <v>265</v>
      </c>
    </row>
  </sheetData>
  <autoFilter ref="A3:AP42"/>
  <mergeCells count="1">
    <mergeCell ref="B2:AO2"/>
  </mergeCells>
  <dataValidations count="6">
    <dataValidation type="textLength" allowBlank="1" showInputMessage="1" showErrorMessage="1" errorTitle="Entrada no válida" error="Escriba un texto  Maximo 200 Caracteres" promptTitle="Cualquier contenido Maximo 200 Caracteres" sqref="K4">
      <formula1>0</formula1>
      <formula2>200</formula2>
    </dataValidation>
    <dataValidation type="textLength" allowBlank="1" showInputMessage="1" showErrorMessage="1" errorTitle="Entrada no válida" error="Escriba un texto  Maximo 100 Caracteres" promptTitle="Cualquier contenido Maximo 100 Caracteres" sqref="AP5 J4:J22">
      <formula1>0</formula1>
      <formula2>100</formula2>
    </dataValidation>
    <dataValidation type="textLength" allowBlank="1" showInputMessage="1" showErrorMessage="1" errorTitle="Entrada no válida" error="Escriba un texto  Maximo 500 Caracteres" promptTitle="Cualquier contenido Maximo 500 Caracteres" sqref="I4:I5 H4:H22">
      <formula1>0</formula1>
      <formula2>500</formula2>
    </dataValidation>
    <dataValidation type="textLength" allowBlank="1" showInputMessage="1" showErrorMessage="1" errorTitle="Entrada no válida" error="Escriba un texto  Maximo 9 Caracteres" promptTitle="Cualquier contenido Maximo 9 Caracteres" sqref="B4:B22">
      <formula1>0</formula1>
      <formula2>9</formula2>
    </dataValidation>
    <dataValidation type="list" allowBlank="1" showInputMessage="1" showErrorMessage="1" errorTitle="Entrada no válida" error="Por favor seleccione un elemento de la lista" promptTitle="Seleccione un elemento de la lista" sqref="C4:C22">
      <formula1>#REF!</formula1>
    </dataValidation>
    <dataValidation type="date" allowBlank="1" showInputMessage="1" errorTitle="Entrada no válida" error="Por favor escriba una fecha válida (AAAA/MM/DD)" promptTitle="Ingrese una fecha (AAAA/MM/DD)" sqref="AM4:AO22">
      <formula1>1900/1/1</formula1>
      <formula2>3000/1/1</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80" zoomScaleNormal="80" workbookViewId="0">
      <selection activeCell="G32" sqref="G32"/>
    </sheetView>
  </sheetViews>
  <sheetFormatPr baseColWidth="10" defaultRowHeight="15" x14ac:dyDescent="0.25"/>
  <cols>
    <col min="1" max="1" width="24.7109375" customWidth="1"/>
    <col min="2" max="2" width="11.7109375" bestFit="1" customWidth="1"/>
    <col min="3" max="3" width="4" bestFit="1" customWidth="1"/>
    <col min="4" max="5" width="25.140625" customWidth="1"/>
    <col min="6" max="8" width="12.28515625" bestFit="1" customWidth="1"/>
  </cols>
  <sheetData>
    <row r="1" spans="1:7" x14ac:dyDescent="0.25">
      <c r="A1" s="31" t="s">
        <v>141</v>
      </c>
    </row>
    <row r="2" spans="1:7" x14ac:dyDescent="0.25">
      <c r="D2" t="s">
        <v>26</v>
      </c>
      <c r="E2" t="s">
        <v>25</v>
      </c>
      <c r="F2" s="29" t="s">
        <v>142</v>
      </c>
      <c r="G2" s="32" t="s">
        <v>143</v>
      </c>
    </row>
    <row r="3" spans="1:7" x14ac:dyDescent="0.25">
      <c r="A3" t="s">
        <v>34</v>
      </c>
      <c r="B3" t="s">
        <v>33</v>
      </c>
      <c r="C3">
        <v>501</v>
      </c>
      <c r="D3" s="43">
        <v>3</v>
      </c>
      <c r="E3" s="43"/>
      <c r="F3" s="43">
        <v>3</v>
      </c>
      <c r="G3" t="str">
        <f>IF(COUNT(D3:E3)&gt;1,1,"")</f>
        <v/>
      </c>
    </row>
    <row r="4" spans="1:7" x14ac:dyDescent="0.25">
      <c r="A4" t="s">
        <v>54</v>
      </c>
      <c r="B4" t="s">
        <v>33</v>
      </c>
      <c r="C4">
        <v>65</v>
      </c>
      <c r="D4" s="43">
        <v>3</v>
      </c>
      <c r="E4" s="43"/>
      <c r="F4" s="43">
        <v>3</v>
      </c>
      <c r="G4" t="str">
        <f t="shared" ref="G4:G22" si="0">IF(COUNT(D4:E4)&gt;1,1,"")</f>
        <v/>
      </c>
    </row>
    <row r="5" spans="1:7" x14ac:dyDescent="0.25">
      <c r="B5" t="s">
        <v>202</v>
      </c>
      <c r="C5">
        <v>56</v>
      </c>
      <c r="D5" s="43">
        <v>2</v>
      </c>
      <c r="E5" s="43">
        <v>1</v>
      </c>
      <c r="F5" s="43">
        <v>3</v>
      </c>
      <c r="G5">
        <f>IF(COUNT(D5:E5)&gt;1,1,"")</f>
        <v>1</v>
      </c>
    </row>
    <row r="6" spans="1:7" x14ac:dyDescent="0.25">
      <c r="A6" t="s">
        <v>70</v>
      </c>
      <c r="B6" t="s">
        <v>33</v>
      </c>
      <c r="C6">
        <v>65</v>
      </c>
      <c r="D6" s="43">
        <v>1</v>
      </c>
      <c r="E6" s="43"/>
      <c r="F6" s="43">
        <v>1</v>
      </c>
      <c r="G6" t="str">
        <f t="shared" si="0"/>
        <v/>
      </c>
    </row>
    <row r="7" spans="1:7" x14ac:dyDescent="0.25">
      <c r="B7" t="s">
        <v>202</v>
      </c>
      <c r="C7">
        <v>56</v>
      </c>
      <c r="D7" s="43"/>
      <c r="E7" s="43">
        <v>1</v>
      </c>
      <c r="F7" s="43">
        <v>1</v>
      </c>
      <c r="G7" t="str">
        <f t="shared" si="0"/>
        <v/>
      </c>
    </row>
    <row r="8" spans="1:7" x14ac:dyDescent="0.25">
      <c r="A8" t="s">
        <v>78</v>
      </c>
      <c r="B8" t="s">
        <v>33</v>
      </c>
      <c r="C8">
        <v>65</v>
      </c>
      <c r="D8" s="43">
        <v>2</v>
      </c>
      <c r="E8" s="43"/>
      <c r="F8" s="43">
        <v>2</v>
      </c>
      <c r="G8" t="str">
        <f t="shared" si="0"/>
        <v/>
      </c>
    </row>
    <row r="9" spans="1:7" x14ac:dyDescent="0.25">
      <c r="A9" t="s">
        <v>130</v>
      </c>
      <c r="B9" t="s">
        <v>33</v>
      </c>
      <c r="C9">
        <v>65</v>
      </c>
      <c r="D9" s="43">
        <v>1</v>
      </c>
      <c r="E9" s="43"/>
      <c r="F9" s="43">
        <v>1</v>
      </c>
      <c r="G9" t="str">
        <f t="shared" si="0"/>
        <v/>
      </c>
    </row>
    <row r="10" spans="1:7" x14ac:dyDescent="0.25">
      <c r="A10" t="s">
        <v>30</v>
      </c>
      <c r="B10" t="s">
        <v>33</v>
      </c>
      <c r="C10">
        <v>65</v>
      </c>
      <c r="D10" s="43">
        <v>2</v>
      </c>
      <c r="E10" s="43"/>
      <c r="F10" s="43">
        <v>2</v>
      </c>
      <c r="G10" t="str">
        <f t="shared" si="0"/>
        <v/>
      </c>
    </row>
    <row r="11" spans="1:7" x14ac:dyDescent="0.25">
      <c r="C11">
        <v>249</v>
      </c>
      <c r="D11" s="43">
        <v>1</v>
      </c>
      <c r="E11" s="43"/>
      <c r="F11" s="43">
        <v>1</v>
      </c>
      <c r="G11" t="str">
        <f t="shared" si="0"/>
        <v/>
      </c>
    </row>
    <row r="12" spans="1:7" x14ac:dyDescent="0.25">
      <c r="B12" t="s">
        <v>202</v>
      </c>
      <c r="C12">
        <v>56</v>
      </c>
      <c r="D12" s="43">
        <v>1</v>
      </c>
      <c r="E12" s="43">
        <v>1</v>
      </c>
      <c r="F12" s="43">
        <v>2</v>
      </c>
      <c r="G12">
        <f t="shared" si="0"/>
        <v>1</v>
      </c>
    </row>
    <row r="13" spans="1:7" x14ac:dyDescent="0.25">
      <c r="A13" t="s">
        <v>87</v>
      </c>
      <c r="B13" t="s">
        <v>33</v>
      </c>
      <c r="C13">
        <v>65</v>
      </c>
      <c r="D13" s="43">
        <v>1</v>
      </c>
      <c r="E13" s="43"/>
      <c r="F13" s="43">
        <v>1</v>
      </c>
      <c r="G13" t="str">
        <f t="shared" si="0"/>
        <v/>
      </c>
    </row>
    <row r="14" spans="1:7" x14ac:dyDescent="0.25">
      <c r="A14" t="s">
        <v>104</v>
      </c>
      <c r="B14" t="s">
        <v>33</v>
      </c>
      <c r="C14">
        <v>65</v>
      </c>
      <c r="D14" s="43">
        <v>1</v>
      </c>
      <c r="E14" s="43"/>
      <c r="F14" s="43">
        <v>1</v>
      </c>
      <c r="G14" t="str">
        <f t="shared" si="0"/>
        <v/>
      </c>
    </row>
    <row r="15" spans="1:7" x14ac:dyDescent="0.25">
      <c r="B15" t="s">
        <v>202</v>
      </c>
      <c r="C15">
        <v>56</v>
      </c>
      <c r="D15" s="43">
        <v>1</v>
      </c>
      <c r="E15" s="43"/>
      <c r="F15" s="43">
        <v>1</v>
      </c>
      <c r="G15" t="str">
        <f t="shared" si="0"/>
        <v/>
      </c>
    </row>
    <row r="16" spans="1:7" x14ac:dyDescent="0.25">
      <c r="A16" t="s">
        <v>113</v>
      </c>
      <c r="B16" t="s">
        <v>33</v>
      </c>
      <c r="C16">
        <v>65</v>
      </c>
      <c r="D16" s="43">
        <v>1</v>
      </c>
      <c r="E16" s="43"/>
      <c r="F16" s="43">
        <v>1</v>
      </c>
      <c r="G16" t="str">
        <f t="shared" si="0"/>
        <v/>
      </c>
    </row>
    <row r="17" spans="1:7" x14ac:dyDescent="0.25">
      <c r="A17" t="s">
        <v>115</v>
      </c>
      <c r="B17" t="s">
        <v>33</v>
      </c>
      <c r="C17">
        <v>65</v>
      </c>
      <c r="D17" s="43">
        <v>1</v>
      </c>
      <c r="E17" s="43"/>
      <c r="F17" s="43">
        <v>1</v>
      </c>
      <c r="G17" t="str">
        <f t="shared" si="0"/>
        <v/>
      </c>
    </row>
    <row r="18" spans="1:7" x14ac:dyDescent="0.25">
      <c r="A18" t="s">
        <v>122</v>
      </c>
      <c r="B18" t="s">
        <v>33</v>
      </c>
      <c r="C18">
        <v>65</v>
      </c>
      <c r="D18" s="43">
        <v>1</v>
      </c>
      <c r="E18" s="43"/>
      <c r="F18" s="43">
        <v>1</v>
      </c>
      <c r="G18" t="str">
        <f t="shared" si="0"/>
        <v/>
      </c>
    </row>
    <row r="19" spans="1:7" x14ac:dyDescent="0.25">
      <c r="A19" t="s">
        <v>126</v>
      </c>
      <c r="B19" t="s">
        <v>33</v>
      </c>
      <c r="C19">
        <v>65</v>
      </c>
      <c r="D19" s="43">
        <v>1</v>
      </c>
      <c r="E19" s="43"/>
      <c r="F19" s="43">
        <v>1</v>
      </c>
      <c r="G19" t="str">
        <f t="shared" si="0"/>
        <v/>
      </c>
    </row>
    <row r="20" spans="1:7" x14ac:dyDescent="0.25">
      <c r="A20" t="s">
        <v>24</v>
      </c>
      <c r="B20" t="s">
        <v>202</v>
      </c>
      <c r="C20">
        <v>56</v>
      </c>
      <c r="D20" s="43">
        <v>8</v>
      </c>
      <c r="E20" s="43"/>
      <c r="F20" s="43">
        <v>8</v>
      </c>
      <c r="G20" t="str">
        <f t="shared" si="0"/>
        <v/>
      </c>
    </row>
    <row r="21" spans="1:7" x14ac:dyDescent="0.25">
      <c r="A21" t="s">
        <v>28</v>
      </c>
      <c r="B21" t="s">
        <v>202</v>
      </c>
      <c r="C21">
        <v>56</v>
      </c>
      <c r="D21" s="43">
        <v>2</v>
      </c>
      <c r="E21" s="43">
        <v>2</v>
      </c>
      <c r="F21" s="43">
        <v>4</v>
      </c>
      <c r="G21">
        <f t="shared" si="0"/>
        <v>1</v>
      </c>
    </row>
    <row r="22" spans="1:7" x14ac:dyDescent="0.25">
      <c r="A22" t="s">
        <v>203</v>
      </c>
      <c r="B22" t="s">
        <v>202</v>
      </c>
      <c r="C22">
        <v>56</v>
      </c>
      <c r="D22" s="43"/>
      <c r="E22" s="43">
        <v>1</v>
      </c>
      <c r="F22" s="43">
        <v>1</v>
      </c>
      <c r="G22" t="str">
        <f t="shared" si="0"/>
        <v/>
      </c>
    </row>
    <row r="23" spans="1:7" x14ac:dyDescent="0.25">
      <c r="A23" t="s">
        <v>142</v>
      </c>
      <c r="D23" s="43">
        <v>33</v>
      </c>
      <c r="E23" s="43">
        <v>6</v>
      </c>
      <c r="F23" s="43">
        <v>39</v>
      </c>
      <c r="G23" s="30" t="s">
        <v>144</v>
      </c>
    </row>
    <row r="24" spans="1:7" x14ac:dyDescent="0.25">
      <c r="G24" t="str">
        <f>IF(COUNT(D24:F24)&gt;1,1,"")</f>
        <v/>
      </c>
    </row>
    <row r="25" spans="1:7" x14ac:dyDescent="0.25">
      <c r="G25" s="29"/>
    </row>
    <row r="26" spans="1:7" x14ac:dyDescent="0.25">
      <c r="D26">
        <f>COUNT(D3:D22)-COUNT(G3:G22)</f>
        <v>15</v>
      </c>
      <c r="E26">
        <f>COUNT(E3:E22)</f>
        <v>5</v>
      </c>
      <c r="F26">
        <f>SUM(C26:E26)</f>
        <v>20</v>
      </c>
      <c r="G26" s="30" t="s">
        <v>145</v>
      </c>
    </row>
    <row r="30" spans="1:7" x14ac:dyDescent="0.25">
      <c r="E30" s="30" t="s">
        <v>179</v>
      </c>
      <c r="F30" s="30" t="s">
        <v>145</v>
      </c>
      <c r="G30" s="30" t="s">
        <v>144</v>
      </c>
    </row>
    <row r="31" spans="1:7" x14ac:dyDescent="0.25">
      <c r="E31">
        <v>2020</v>
      </c>
      <c r="F31">
        <v>13</v>
      </c>
      <c r="G31">
        <v>19</v>
      </c>
    </row>
    <row r="32" spans="1:7" x14ac:dyDescent="0.25">
      <c r="E32">
        <v>2021</v>
      </c>
      <c r="F32">
        <v>7</v>
      </c>
      <c r="G32">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9"/>
  <sheetViews>
    <sheetView showGridLines="0" zoomScale="80" zoomScaleNormal="80" workbookViewId="0">
      <selection activeCell="C19" sqref="C19"/>
    </sheetView>
  </sheetViews>
  <sheetFormatPr baseColWidth="10" defaultRowHeight="15" x14ac:dyDescent="0.25"/>
  <cols>
    <col min="2" max="2" width="14.85546875" customWidth="1"/>
    <col min="3" max="3" width="13" customWidth="1"/>
    <col min="4" max="4" width="27.7109375" bestFit="1" customWidth="1"/>
    <col min="7" max="7" width="14.85546875" customWidth="1"/>
    <col min="8" max="8" width="13" customWidth="1"/>
    <col min="9" max="9" width="27.7109375" bestFit="1" customWidth="1"/>
    <col min="12" max="12" width="14.85546875" customWidth="1"/>
    <col min="13" max="13" width="13" customWidth="1"/>
    <col min="14" max="14" width="27.7109375" customWidth="1"/>
  </cols>
  <sheetData>
    <row r="3" spans="2:15" ht="18" x14ac:dyDescent="0.25">
      <c r="B3" s="50" t="s">
        <v>192</v>
      </c>
      <c r="C3" s="50"/>
      <c r="D3" s="50"/>
      <c r="G3" s="50" t="s">
        <v>199</v>
      </c>
      <c r="H3" s="50"/>
      <c r="I3" s="50"/>
      <c r="L3" s="50" t="s">
        <v>277</v>
      </c>
      <c r="M3" s="50"/>
      <c r="N3" s="50"/>
    </row>
    <row r="4" spans="2:15" ht="18" x14ac:dyDescent="0.25">
      <c r="B4" s="44"/>
      <c r="C4" s="44"/>
      <c r="D4" s="44"/>
      <c r="G4" s="45"/>
      <c r="H4" s="45"/>
      <c r="I4" s="45"/>
      <c r="L4" s="47"/>
      <c r="M4" s="47"/>
      <c r="N4" s="47"/>
    </row>
    <row r="5" spans="2:15" ht="15.75" x14ac:dyDescent="0.25">
      <c r="B5" s="33" t="s">
        <v>146</v>
      </c>
      <c r="C5" s="33" t="s">
        <v>147</v>
      </c>
      <c r="D5" s="33" t="s">
        <v>148</v>
      </c>
      <c r="G5" s="33" t="s">
        <v>146</v>
      </c>
      <c r="H5" s="33" t="s">
        <v>147</v>
      </c>
      <c r="I5" s="33" t="s">
        <v>148</v>
      </c>
      <c r="L5" s="33" t="s">
        <v>146</v>
      </c>
      <c r="M5" s="33" t="s">
        <v>147</v>
      </c>
      <c r="N5" s="33" t="s">
        <v>148</v>
      </c>
    </row>
    <row r="6" spans="2:15" ht="16.5" x14ac:dyDescent="0.3">
      <c r="B6" s="34">
        <v>1</v>
      </c>
      <c r="C6" s="34">
        <v>2</v>
      </c>
      <c r="D6" s="35" t="s">
        <v>149</v>
      </c>
      <c r="E6" s="36">
        <f>C6/(C6+C7)</f>
        <v>6.4516129032258063E-2</v>
      </c>
      <c r="G6" s="34">
        <v>1</v>
      </c>
      <c r="H6" s="34">
        <v>2</v>
      </c>
      <c r="I6" s="35" t="s">
        <v>149</v>
      </c>
      <c r="J6" s="36">
        <f>H6/(H6+H7)</f>
        <v>5.7142857142857141E-2</v>
      </c>
      <c r="L6" s="34">
        <v>1</v>
      </c>
      <c r="M6" s="34">
        <v>2</v>
      </c>
      <c r="N6" s="35" t="s">
        <v>149</v>
      </c>
      <c r="O6" s="36">
        <f>M6/(M6+M7)</f>
        <v>6.6666666666666666E-2</v>
      </c>
    </row>
    <row r="7" spans="2:15" ht="16.5" x14ac:dyDescent="0.3">
      <c r="B7" s="39">
        <v>17</v>
      </c>
      <c r="C7" s="39">
        <v>29</v>
      </c>
      <c r="D7" s="40" t="s">
        <v>151</v>
      </c>
      <c r="E7" s="36">
        <f>C7/(C6+C7)</f>
        <v>0.93548387096774188</v>
      </c>
      <c r="G7" s="39">
        <v>20</v>
      </c>
      <c r="H7" s="39">
        <v>33</v>
      </c>
      <c r="I7" s="40" t="s">
        <v>151</v>
      </c>
      <c r="J7" s="36">
        <f>H7/(H6+H7)</f>
        <v>0.94285714285714284</v>
      </c>
      <c r="L7" s="39">
        <v>14</v>
      </c>
      <c r="M7" s="39">
        <v>28</v>
      </c>
      <c r="N7" s="40" t="s">
        <v>151</v>
      </c>
      <c r="O7" s="36">
        <f>M7/(M6+M7)</f>
        <v>0.93333333333333335</v>
      </c>
    </row>
    <row r="8" spans="2:15" ht="31.5" x14ac:dyDescent="0.3">
      <c r="B8" s="37">
        <v>4</v>
      </c>
      <c r="C8" s="37">
        <v>5</v>
      </c>
      <c r="D8" s="38" t="s">
        <v>150</v>
      </c>
      <c r="E8" s="36"/>
      <c r="G8" s="37">
        <v>1</v>
      </c>
      <c r="H8" s="37">
        <v>1</v>
      </c>
      <c r="I8" s="38" t="s">
        <v>150</v>
      </c>
      <c r="J8" s="36"/>
      <c r="L8" s="37">
        <v>7</v>
      </c>
      <c r="M8" s="37">
        <v>13</v>
      </c>
      <c r="N8" s="38" t="s">
        <v>150</v>
      </c>
      <c r="O8" s="36"/>
    </row>
    <row r="9" spans="2:15" ht="15.75" x14ac:dyDescent="0.25">
      <c r="B9" s="41">
        <f>SUM(B6:B8)</f>
        <v>22</v>
      </c>
      <c r="C9" s="41">
        <f>SUM(C6:C8)</f>
        <v>36</v>
      </c>
      <c r="D9" s="42" t="s">
        <v>152</v>
      </c>
      <c r="G9" s="41">
        <f>SUM(G6:G8)</f>
        <v>22</v>
      </c>
      <c r="H9" s="41">
        <f>SUM(H6:H8)</f>
        <v>36</v>
      </c>
      <c r="I9" s="42" t="s">
        <v>152</v>
      </c>
      <c r="L9" s="41">
        <f>SUM(L6:L8)</f>
        <v>22</v>
      </c>
      <c r="M9" s="41">
        <f>SUM(M6:M8)</f>
        <v>43</v>
      </c>
      <c r="N9" s="42" t="s">
        <v>152</v>
      </c>
    </row>
    <row r="13" spans="2:15" ht="18" x14ac:dyDescent="0.25">
      <c r="G13" s="46"/>
      <c r="H13" s="46"/>
      <c r="I13" s="46"/>
    </row>
    <row r="14" spans="2:15" ht="18" x14ac:dyDescent="0.25">
      <c r="B14" s="50" t="s">
        <v>324</v>
      </c>
      <c r="C14" s="50"/>
      <c r="D14" s="50"/>
      <c r="G14" s="46"/>
      <c r="H14" s="46"/>
      <c r="I14" s="46"/>
      <c r="J14" s="46"/>
    </row>
    <row r="15" spans="2:15" ht="18" x14ac:dyDescent="0.25">
      <c r="B15" s="48"/>
      <c r="C15" s="48"/>
      <c r="D15" s="48"/>
      <c r="G15" s="46"/>
      <c r="H15" s="46"/>
      <c r="I15" s="46"/>
      <c r="J15" s="46"/>
    </row>
    <row r="16" spans="2:15" ht="18" x14ac:dyDescent="0.25">
      <c r="B16" s="33" t="s">
        <v>146</v>
      </c>
      <c r="C16" s="33" t="s">
        <v>147</v>
      </c>
      <c r="D16" s="33" t="s">
        <v>148</v>
      </c>
      <c r="G16" s="46"/>
      <c r="H16" s="46"/>
      <c r="I16" s="46"/>
      <c r="J16" s="46"/>
    </row>
    <row r="17" spans="2:10" ht="18.75" x14ac:dyDescent="0.3">
      <c r="B17" s="39">
        <v>15</v>
      </c>
      <c r="C17" s="39">
        <v>33</v>
      </c>
      <c r="D17" s="40" t="s">
        <v>151</v>
      </c>
      <c r="E17" s="36">
        <f>C17/C17</f>
        <v>1</v>
      </c>
      <c r="G17" s="46"/>
      <c r="H17" s="46"/>
      <c r="I17" s="46"/>
      <c r="J17" s="46"/>
    </row>
    <row r="18" spans="2:10" ht="31.5" x14ac:dyDescent="0.3">
      <c r="B18" s="37">
        <v>5</v>
      </c>
      <c r="C18" s="37">
        <v>6</v>
      </c>
      <c r="D18" s="38" t="s">
        <v>150</v>
      </c>
      <c r="E18" s="36"/>
      <c r="G18" s="46"/>
      <c r="H18" s="46"/>
      <c r="I18" s="46"/>
      <c r="J18" s="46"/>
    </row>
    <row r="19" spans="2:10" ht="15.75" x14ac:dyDescent="0.25">
      <c r="B19" s="41">
        <f>SUM(B17:B18)</f>
        <v>20</v>
      </c>
      <c r="C19" s="41">
        <f>SUM(C17:C18)</f>
        <v>39</v>
      </c>
      <c r="D19" s="42" t="s">
        <v>152</v>
      </c>
    </row>
  </sheetData>
  <mergeCells count="4">
    <mergeCell ref="B3:D3"/>
    <mergeCell ref="G3:I3"/>
    <mergeCell ref="L3:N3"/>
    <mergeCell ref="B14:D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vt:lpstr>
      <vt:lpstr>td</vt:lpstr>
      <vt:lpstr>avance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EXITO</cp:lastModifiedBy>
  <dcterms:created xsi:type="dcterms:W3CDTF">2021-02-18T01:29:41Z</dcterms:created>
  <dcterms:modified xsi:type="dcterms:W3CDTF">2022-04-30T03:56:13Z</dcterms:modified>
</cp:coreProperties>
</file>