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6e021c575de940a6/Documents/ADAULFO/ERU 2021/EJECUCIONES/ENERO 2021/"/>
    </mc:Choice>
  </mc:AlternateContent>
  <xr:revisionPtr revIDLastSave="0" documentId="14_{64522C10-0115-4298-B8B7-BE015DE9CBFE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EJECUCION INGRESOS ENERO 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5" l="1"/>
  <c r="I8" i="5"/>
  <c r="H22" i="5"/>
  <c r="G22" i="5"/>
  <c r="G20" i="5"/>
  <c r="G19" i="5" s="1"/>
  <c r="G17" i="5"/>
  <c r="G16" i="5" s="1"/>
  <c r="G15" i="5" s="1"/>
  <c r="G13" i="5"/>
  <c r="G12" i="5" s="1"/>
  <c r="G8" i="5"/>
  <c r="C8" i="5"/>
  <c r="C22" i="5" s="1"/>
  <c r="C16" i="5"/>
  <c r="C15" i="5" s="1"/>
  <c r="F15" i="5" s="1"/>
  <c r="C17" i="5"/>
  <c r="F17" i="5" s="1"/>
  <c r="E17" i="5"/>
  <c r="K17" i="5"/>
  <c r="D22" i="5"/>
  <c r="E22" i="5"/>
  <c r="F21" i="5"/>
  <c r="C20" i="5"/>
  <c r="C19" i="5" s="1"/>
  <c r="F19" i="5" s="1"/>
  <c r="F18" i="5"/>
  <c r="D18" i="5"/>
  <c r="F14" i="5"/>
  <c r="C13" i="5"/>
  <c r="C12" i="5" s="1"/>
  <c r="F12" i="5" s="1"/>
  <c r="H17" i="5" l="1"/>
  <c r="L17" i="5" s="1"/>
  <c r="G11" i="5"/>
  <c r="G10" i="5" s="1"/>
  <c r="C11" i="5"/>
  <c r="F13" i="5"/>
  <c r="F20" i="5"/>
  <c r="F16" i="5"/>
  <c r="I17" i="5" l="1"/>
  <c r="J17" i="5"/>
  <c r="F11" i="5"/>
  <c r="C10" i="5"/>
  <c r="F10" i="5" l="1"/>
  <c r="H13" i="5" l="1"/>
  <c r="H12" i="5" l="1"/>
  <c r="H15" i="5"/>
  <c r="H21" i="5"/>
  <c r="H14" i="5"/>
  <c r="J15" i="5" l="1"/>
  <c r="J14" i="5"/>
  <c r="I15" i="5"/>
  <c r="L21" i="5"/>
  <c r="I14" i="5"/>
  <c r="L14" i="5"/>
  <c r="H18" i="5"/>
  <c r="J18" i="5" l="1"/>
  <c r="I18" i="5"/>
  <c r="L18" i="5"/>
  <c r="H20" i="5" l="1"/>
  <c r="H8" i="5"/>
  <c r="K22" i="5" l="1"/>
  <c r="H19" i="5"/>
  <c r="K16" i="5"/>
  <c r="H11" i="5"/>
  <c r="I13" i="5" l="1"/>
  <c r="I12" i="5"/>
  <c r="H16" i="5"/>
  <c r="I16" i="5" l="1"/>
  <c r="H10" i="5"/>
  <c r="H9" i="5" l="1"/>
  <c r="L20" i="5" l="1"/>
  <c r="L8" i="5"/>
  <c r="L11" i="5"/>
  <c r="J11" i="5"/>
  <c r="I11" i="5"/>
  <c r="L12" i="5"/>
  <c r="J12" i="5"/>
  <c r="L13" i="5" l="1"/>
  <c r="J13" i="5"/>
  <c r="L19" i="5"/>
  <c r="J16" i="5" l="1"/>
  <c r="L16" i="5"/>
  <c r="L10" i="5" l="1"/>
  <c r="J10" i="5"/>
  <c r="I10" i="5"/>
  <c r="L9" i="5"/>
  <c r="L22" i="5" s="1"/>
  <c r="I19" i="5" l="1"/>
  <c r="J21" i="5" l="1"/>
  <c r="I21" i="5"/>
  <c r="I20" i="5"/>
  <c r="J20" i="5"/>
  <c r="J19" i="5"/>
  <c r="F8" i="5"/>
  <c r="F22" i="5" s="1"/>
  <c r="F9" i="5"/>
  <c r="J9" i="5" l="1"/>
  <c r="I9" i="5"/>
  <c r="J22" i="5"/>
  <c r="I22" i="5"/>
</calcChain>
</file>

<file path=xl/sharedStrings.xml><?xml version="1.0" encoding="utf-8"?>
<sst xmlns="http://schemas.openxmlformats.org/spreadsheetml/2006/main" count="40" uniqueCount="38">
  <si>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</si>
  <si>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</si>
  <si>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</si>
  <si>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</si>
  <si>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</si>
  <si>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</si>
  <si>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</si>
  <si>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</si>
  <si>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</si>
  <si>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</si>
  <si>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</si>
  <si>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</si>
  <si>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</si>
  <si>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</si>
  <si>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 CORRIENTES</t>
  </si>
  <si>
    <t>Administracion Central</t>
  </si>
  <si>
    <t>RECURSOS DE CAPITAL</t>
  </si>
  <si>
    <t>EMPRESA DE RENOVACIÓN Y DESARROLLO URBANO DE BOGOTÁ D.C.</t>
  </si>
  <si>
    <t>IRENE DUARTE MÉNDEZ</t>
  </si>
  <si>
    <t>TESORERA GENERAL</t>
  </si>
  <si>
    <t>JAVIER SUAREZ PEDRAZA</t>
  </si>
  <si>
    <t>SUBGERENTE DE GESTIÓN CORPORATIVA</t>
  </si>
  <si>
    <t xml:space="preserve">GESTOR SENIOR 3 - PRESUPUESTO </t>
  </si>
  <si>
    <t xml:space="preserve">GERENTE GENERAL </t>
  </si>
  <si>
    <t>BANCOS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</si>
  <si>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</si>
  <si>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</si>
  <si>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</si>
  <si>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</si>
  <si>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</si>
  <si>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EMPRESAS PUBLICAS NO FINANCIERAS</t>
  </si>
  <si>
    <t>RENDIMIENTOS FINANCIEROS</t>
  </si>
  <si>
    <t>Depositos</t>
  </si>
  <si>
    <t>SUBVENCIONES</t>
  </si>
  <si>
    <t>INFORME DE EJECUCIÓN DEL PRESUPUESTO DE INGRESOS PERIODO 202101</t>
  </si>
  <si>
    <t xml:space="preserve">MARIA CONSTANZA ERASO CONCHA </t>
  </si>
  <si>
    <t>JUAN GUILLERMO JIMÉNEZ</t>
  </si>
  <si>
    <t xml:space="preserve">TOTAL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</si>
</sst>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0" fillId="0" borderId="15" xfId="0" applyNumberFormat="1" applyBorder="1"/>
    <xf numFmtId="4" fontId="0" fillId="0" borderId="4" xfId="0" applyNumberFormat="1" applyBorder="1"/>
    <xf numFmtId="10" fontId="0" fillId="0" borderId="15" xfId="0" applyNumberFormat="1" applyFont="1" applyBorder="1"/>
    <xf numFmtId="4" fontId="2" fillId="0" borderId="13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4" fontId="0" fillId="0" borderId="4" xfId="0" applyNumberFormat="1" applyFont="1" applyBorder="1"/>
    <xf numFmtId="4" fontId="0" fillId="0" borderId="15" xfId="0" applyNumberFormat="1" applyFont="1" applyBorder="1"/>
    <xf numFmtId="2" fontId="2" fillId="0" borderId="15" xfId="0" applyNumberFormat="1" applyFont="1" applyBorder="1"/>
    <xf numFmtId="10" fontId="2" fillId="0" borderId="11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41" fontId="0" fillId="0" borderId="0" xfId="3" applyFont="1"/>
    <xf numFmtId="41" fontId="2" fillId="0" borderId="0" xfId="3" applyFont="1"/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4" xfId="0" applyFont="1" applyBorder="1"/>
    <xf numFmtId="0" fontId="2" fillId="0" borderId="1" xfId="0" applyFont="1" applyBorder="1"/>
    <xf numFmtId="0" fontId="0" fillId="0" borderId="4" xfId="0" quotePrefix="1" applyNumberFormat="1" applyFont="1" applyFill="1" applyBorder="1"/>
    <xf numFmtId="0" fontId="2" fillId="0" borderId="4" xfId="0" quotePrefix="1" applyNumberFormat="1" applyFont="1" applyFill="1" applyBorder="1"/>
    <xf numFmtId="0" fontId="0" fillId="0" borderId="4" xfId="0" applyFont="1" applyBorder="1"/>
    <xf numFmtId="4" fontId="2" fillId="0" borderId="12" xfId="0" applyNumberFormat="1" applyFont="1" applyBorder="1"/>
    <xf numFmtId="10" fontId="2" fillId="0" borderId="12" xfId="2" applyNumberFormat="1" applyFont="1" applyBorder="1" applyAlignment="1">
      <alignment horizontal="right"/>
    </xf>
    <xf numFmtId="4" fontId="2" fillId="0" borderId="10" xfId="0" applyNumberFormat="1" applyFont="1" applyBorder="1"/>
    <xf numFmtId="0" fontId="2" fillId="0" borderId="0" xfId="0" applyFont="1" applyAlignment="1">
      <alignment horizontal="center"/>
    </xf>
    <xf numFmtId="1" fontId="2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4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2</xdr:col>
      <xdr:colOff>99218</xdr:colOff>
      <xdr:row>3</xdr:row>
      <xdr:rowOff>121445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DA1B85F-70DB-43D7-B969-4EBBBF288E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3947318" cy="569120"/>
        </a:xfrm>
        <a:prstGeom prst="rect">
          <a:avLst/>
        </a:prstGeom>
      </xdr:spPr>
    </xdr:pic>
    <xdr:clientData/>
  </xdr:twoCellAnchor>
  <xdr:twoCellAnchor editAs="oneCell">
    <xdr:from>
      <xdr:col>2</xdr:col>
      <xdr:colOff>838199</xdr:colOff>
      <xdr:row>24</xdr:row>
      <xdr:rowOff>112113</xdr:rowOff>
    </xdr:from>
    <xdr:to>
      <xdr:col>4</xdr:col>
      <xdr:colOff>228599</xdr:colOff>
      <xdr:row>27</xdr:row>
      <xdr:rowOff>161924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5D81F54-4FF7-49C4-97A6-B56617972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999" y="5169888"/>
          <a:ext cx="1647825" cy="62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topLeftCell="C3" zoomScaleNormal="100" zoomScaleSheetLayoutView="100" workbookViewId="0">
      <selection activeCell="G8" sqref="G8"/>
    </sheetView>
  </sheetViews>
  <sheetFormatPr baseColWidth="10" defaultRowHeight="15" x14ac:dyDescent="0.25"/>
  <cols>
    <col min="1" max="1" width="16.85546875" customWidth="1"/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9.42578125" customWidth="1"/>
    <col min="12" max="12" width="17.5703125" customWidth="1"/>
    <col min="16" max="16" width="14.85546875" style="33" customWidth="1"/>
  </cols>
  <sheetData>
    <row r="1" spans="1:12" ht="15.75" x14ac:dyDescent="0.25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.75" x14ac:dyDescent="0.25">
      <c r="A2" s="56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.75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59" t="s">
        <v>0</v>
      </c>
      <c r="B6" s="60"/>
      <c r="C6" s="61" t="s">
        <v>1</v>
      </c>
      <c r="D6" s="63" t="s">
        <v>2</v>
      </c>
      <c r="E6" s="64"/>
      <c r="F6" s="61" t="s">
        <v>3</v>
      </c>
      <c r="G6" s="63" t="s">
        <v>4</v>
      </c>
      <c r="H6" s="64"/>
      <c r="I6" s="66"/>
      <c r="J6" s="67"/>
      <c r="K6" s="67"/>
      <c r="L6" s="68"/>
    </row>
    <row r="7" spans="1:12" ht="48.75" customHeight="1" x14ac:dyDescent="0.25">
      <c r="A7" s="35" t="s">
        <v>5</v>
      </c>
      <c r="B7" s="35" t="s">
        <v>6</v>
      </c>
      <c r="C7" s="62"/>
      <c r="D7" s="4" t="s">
        <v>7</v>
      </c>
      <c r="E7" s="4" t="s">
        <v>8</v>
      </c>
      <c r="F7" s="65"/>
      <c r="G7" s="4" t="s">
        <v>7</v>
      </c>
      <c r="H7" s="4" t="s">
        <v>8</v>
      </c>
      <c r="I7" s="5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36">
        <v>410</v>
      </c>
      <c r="B8" s="40" t="s">
        <v>13</v>
      </c>
      <c r="C8" s="6">
        <f>+C9</f>
        <v>29507549000</v>
      </c>
      <c r="D8" s="8">
        <v>0</v>
      </c>
      <c r="E8" s="8">
        <v>0</v>
      </c>
      <c r="F8" s="6">
        <f>+C8+E8</f>
        <v>29507549000</v>
      </c>
      <c r="G8" s="6">
        <f>+G9</f>
        <v>39955478361</v>
      </c>
      <c r="H8" s="8">
        <f>+G8</f>
        <v>39955478361</v>
      </c>
      <c r="I8" s="26">
        <f>+H8/F8</f>
        <v>1.3540764894095405</v>
      </c>
      <c r="J8" s="8">
        <f>+F8-H8</f>
        <v>-10447929361</v>
      </c>
      <c r="K8" s="7">
        <v>0</v>
      </c>
      <c r="L8" s="8">
        <f>+H8</f>
        <v>39955478361</v>
      </c>
    </row>
    <row r="9" spans="1:12" x14ac:dyDescent="0.25">
      <c r="A9" s="37">
        <v>41002</v>
      </c>
      <c r="B9" s="39" t="s">
        <v>24</v>
      </c>
      <c r="C9" s="6">
        <v>29507549000</v>
      </c>
      <c r="D9" s="11">
        <v>0</v>
      </c>
      <c r="E9" s="11">
        <v>0</v>
      </c>
      <c r="F9" s="9">
        <f>+C9+E9</f>
        <v>29507549000</v>
      </c>
      <c r="G9" s="11">
        <v>39955478361</v>
      </c>
      <c r="H9" s="11">
        <f t="shared" ref="H9:H21" si="0">+G9</f>
        <v>39955478361</v>
      </c>
      <c r="I9" s="12">
        <f>+H9/F9</f>
        <v>1.3540764894095405</v>
      </c>
      <c r="J9" s="11">
        <f t="shared" ref="J8:J15" si="1">+F9-H9</f>
        <v>-10447929361</v>
      </c>
      <c r="K9" s="25">
        <v>0</v>
      </c>
      <c r="L9" s="11">
        <f t="shared" ref="L9:L21" si="2">+H9</f>
        <v>39955478361</v>
      </c>
    </row>
    <row r="10" spans="1:12" x14ac:dyDescent="0.25">
      <c r="A10" s="37">
        <v>411</v>
      </c>
      <c r="B10" s="39" t="s">
        <v>14</v>
      </c>
      <c r="C10" s="9">
        <f>+C11</f>
        <v>76695849000</v>
      </c>
      <c r="D10" s="11">
        <v>0</v>
      </c>
      <c r="E10" s="11">
        <v>0</v>
      </c>
      <c r="F10" s="9">
        <f>+C10</f>
        <v>76695849000</v>
      </c>
      <c r="G10" s="9">
        <f>+G11</f>
        <v>193254841</v>
      </c>
      <c r="H10" s="11">
        <f t="shared" si="0"/>
        <v>193254841</v>
      </c>
      <c r="I10" s="12">
        <f t="shared" ref="I8:I16" si="3">+H10/F10</f>
        <v>2.5197561995825876E-3</v>
      </c>
      <c r="J10" s="11">
        <f t="shared" si="1"/>
        <v>76502594159</v>
      </c>
      <c r="K10" s="25">
        <v>0</v>
      </c>
      <c r="L10" s="11">
        <f t="shared" si="2"/>
        <v>193254841</v>
      </c>
    </row>
    <row r="11" spans="1:12" x14ac:dyDescent="0.25">
      <c r="A11" s="37">
        <v>41102</v>
      </c>
      <c r="B11" s="39" t="s">
        <v>25</v>
      </c>
      <c r="C11" s="9">
        <f>+C12+C15</f>
        <v>76695849000</v>
      </c>
      <c r="D11" s="11">
        <v>0</v>
      </c>
      <c r="E11" s="11">
        <v>0</v>
      </c>
      <c r="F11" s="9">
        <f>+C11+E11</f>
        <v>76695849000</v>
      </c>
      <c r="G11" s="9">
        <f>+G12+G15</f>
        <v>193254841</v>
      </c>
      <c r="H11" s="11">
        <f t="shared" si="0"/>
        <v>193254841</v>
      </c>
      <c r="I11" s="15">
        <f t="shared" si="3"/>
        <v>2.5197561995825876E-3</v>
      </c>
      <c r="J11" s="11">
        <f t="shared" si="1"/>
        <v>76502594159</v>
      </c>
      <c r="K11" s="25">
        <v>0</v>
      </c>
      <c r="L11" s="11">
        <f t="shared" si="2"/>
        <v>193254841</v>
      </c>
    </row>
    <row r="12" spans="1:12" ht="16.5" customHeight="1" x14ac:dyDescent="0.25">
      <c r="A12" s="37">
        <v>4110205</v>
      </c>
      <c r="B12" s="39" t="s">
        <v>26</v>
      </c>
      <c r="C12" s="9">
        <f>+C13</f>
        <v>50863660000</v>
      </c>
      <c r="D12" s="11">
        <v>0</v>
      </c>
      <c r="E12" s="11">
        <v>0</v>
      </c>
      <c r="F12" s="9">
        <f t="shared" ref="F12:F21" si="4">+C12+E12</f>
        <v>50863660000</v>
      </c>
      <c r="G12" s="9">
        <f>+G13</f>
        <v>193254841</v>
      </c>
      <c r="H12" s="11">
        <f t="shared" si="0"/>
        <v>193254841</v>
      </c>
      <c r="I12" s="12">
        <f t="shared" si="3"/>
        <v>3.7994678519005514E-3</v>
      </c>
      <c r="J12" s="11">
        <f t="shared" si="1"/>
        <v>50670405159</v>
      </c>
      <c r="K12" s="25">
        <v>0</v>
      </c>
      <c r="L12" s="11">
        <f t="shared" si="2"/>
        <v>193254841</v>
      </c>
    </row>
    <row r="13" spans="1:12" ht="15.75" customHeight="1" x14ac:dyDescent="0.25">
      <c r="A13" s="37">
        <v>4110205001</v>
      </c>
      <c r="B13" s="39" t="s">
        <v>27</v>
      </c>
      <c r="C13" s="9">
        <f>+C14</f>
        <v>50863660000</v>
      </c>
      <c r="D13" s="11">
        <v>0</v>
      </c>
      <c r="E13" s="11">
        <v>0</v>
      </c>
      <c r="F13" s="9">
        <f t="shared" si="4"/>
        <v>50863660000</v>
      </c>
      <c r="G13" s="9">
        <f>+G14</f>
        <v>193254841</v>
      </c>
      <c r="H13" s="11">
        <f t="shared" si="0"/>
        <v>193254841</v>
      </c>
      <c r="I13" s="15">
        <f t="shared" si="3"/>
        <v>3.7994678519005514E-3</v>
      </c>
      <c r="J13" s="13">
        <f t="shared" si="1"/>
        <v>50670405159</v>
      </c>
      <c r="K13" s="10">
        <v>0</v>
      </c>
      <c r="L13" s="13">
        <f t="shared" si="2"/>
        <v>193254841</v>
      </c>
    </row>
    <row r="14" spans="1:12" x14ac:dyDescent="0.25">
      <c r="A14" s="48">
        <v>411020500105</v>
      </c>
      <c r="B14" s="41" t="s">
        <v>28</v>
      </c>
      <c r="C14" s="14">
        <v>50863660000</v>
      </c>
      <c r="D14" s="13">
        <v>0</v>
      </c>
      <c r="E14" s="13">
        <v>0</v>
      </c>
      <c r="F14" s="14">
        <f t="shared" si="4"/>
        <v>50863660000</v>
      </c>
      <c r="G14" s="24">
        <v>193254841</v>
      </c>
      <c r="H14" s="24">
        <f t="shared" si="0"/>
        <v>193254841</v>
      </c>
      <c r="I14" s="12">
        <f t="shared" si="3"/>
        <v>3.7994678519005514E-3</v>
      </c>
      <c r="J14" s="11">
        <f t="shared" si="1"/>
        <v>50670405159</v>
      </c>
      <c r="K14" s="25"/>
      <c r="L14" s="25">
        <f t="shared" si="2"/>
        <v>193254841</v>
      </c>
    </row>
    <row r="15" spans="1:12" ht="14.25" customHeight="1" x14ac:dyDescent="0.25">
      <c r="A15" s="37">
        <v>4110206</v>
      </c>
      <c r="B15" s="42" t="s">
        <v>29</v>
      </c>
      <c r="C15" s="9">
        <f>+C16</f>
        <v>25832189000</v>
      </c>
      <c r="D15" s="11">
        <v>0</v>
      </c>
      <c r="E15" s="11">
        <v>0</v>
      </c>
      <c r="F15" s="9">
        <f>+C15</f>
        <v>25832189000</v>
      </c>
      <c r="G15" s="9">
        <f>+G16</f>
        <v>0</v>
      </c>
      <c r="H15" s="25">
        <f t="shared" si="0"/>
        <v>0</v>
      </c>
      <c r="I15" s="12">
        <f t="shared" si="3"/>
        <v>0</v>
      </c>
      <c r="J15" s="13">
        <f t="shared" si="1"/>
        <v>25832189000</v>
      </c>
      <c r="K15" s="10"/>
      <c r="L15" s="10"/>
    </row>
    <row r="16" spans="1:12" x14ac:dyDescent="0.25">
      <c r="A16" s="37">
        <v>4110206007</v>
      </c>
      <c r="B16" s="42" t="s">
        <v>33</v>
      </c>
      <c r="C16" s="9">
        <f>+C17</f>
        <v>25832189000</v>
      </c>
      <c r="D16" s="13">
        <v>0</v>
      </c>
      <c r="E16" s="13">
        <v>0</v>
      </c>
      <c r="F16" s="14">
        <f>+C16</f>
        <v>25832189000</v>
      </c>
      <c r="G16" s="9">
        <f>+G17</f>
        <v>0</v>
      </c>
      <c r="H16" s="11">
        <f t="shared" si="0"/>
        <v>0</v>
      </c>
      <c r="I16" s="12">
        <f t="shared" si="3"/>
        <v>0</v>
      </c>
      <c r="J16" s="11">
        <f>+F16-H16</f>
        <v>25832189000</v>
      </c>
      <c r="K16" s="11">
        <f>SUM(K17:K17)</f>
        <v>0</v>
      </c>
      <c r="L16" s="11">
        <f t="shared" si="2"/>
        <v>0</v>
      </c>
    </row>
    <row r="17" spans="1:16" x14ac:dyDescent="0.25">
      <c r="A17" s="48">
        <v>4411020600702</v>
      </c>
      <c r="B17" s="42" t="s">
        <v>30</v>
      </c>
      <c r="C17" s="9">
        <f>+C18</f>
        <v>25832189000</v>
      </c>
      <c r="D17" s="11">
        <v>0</v>
      </c>
      <c r="E17" s="11">
        <f t="shared" ref="E17" si="5">+D17</f>
        <v>0</v>
      </c>
      <c r="F17" s="9">
        <f t="shared" si="4"/>
        <v>25832189000</v>
      </c>
      <c r="G17" s="9">
        <f>+G18</f>
        <v>0</v>
      </c>
      <c r="H17" s="11">
        <f t="shared" si="0"/>
        <v>0</v>
      </c>
      <c r="I17" s="12">
        <f t="shared" ref="I17:I22" si="6">+H17/F17</f>
        <v>0</v>
      </c>
      <c r="J17" s="11">
        <f t="shared" ref="J17:J21" si="7">+F17-H17</f>
        <v>25832189000</v>
      </c>
      <c r="K17" s="11">
        <f>+K18</f>
        <v>0</v>
      </c>
      <c r="L17" s="11">
        <f t="shared" si="2"/>
        <v>0</v>
      </c>
    </row>
    <row r="18" spans="1:16" x14ac:dyDescent="0.25">
      <c r="A18" s="49">
        <v>41102060070201</v>
      </c>
      <c r="B18" s="41" t="s">
        <v>15</v>
      </c>
      <c r="C18" s="23">
        <v>25832189000</v>
      </c>
      <c r="D18" s="11">
        <f>+D19</f>
        <v>0</v>
      </c>
      <c r="E18" s="11">
        <v>0</v>
      </c>
      <c r="F18" s="9">
        <f t="shared" si="4"/>
        <v>25832189000</v>
      </c>
      <c r="G18" s="13">
        <v>0</v>
      </c>
      <c r="H18" s="13">
        <f t="shared" si="0"/>
        <v>0</v>
      </c>
      <c r="I18" s="15">
        <f t="shared" si="6"/>
        <v>0</v>
      </c>
      <c r="J18" s="13">
        <f t="shared" si="7"/>
        <v>25832189000</v>
      </c>
      <c r="K18" s="10">
        <v>0</v>
      </c>
      <c r="L18" s="13">
        <f t="shared" si="2"/>
        <v>0</v>
      </c>
    </row>
    <row r="19" spans="1:16" x14ac:dyDescent="0.25">
      <c r="A19" s="37">
        <v>412</v>
      </c>
      <c r="B19" s="42" t="s">
        <v>16</v>
      </c>
      <c r="C19" s="9">
        <f>+C20</f>
        <v>350000000</v>
      </c>
      <c r="D19" s="13">
        <v>0</v>
      </c>
      <c r="E19" s="13">
        <v>0</v>
      </c>
      <c r="F19" s="14">
        <f t="shared" si="4"/>
        <v>350000000</v>
      </c>
      <c r="G19" s="9">
        <f>+G20</f>
        <v>38101490</v>
      </c>
      <c r="H19" s="11">
        <f t="shared" si="0"/>
        <v>38101490</v>
      </c>
      <c r="I19" s="12">
        <f t="shared" si="6"/>
        <v>0.1088614</v>
      </c>
      <c r="J19" s="11">
        <f t="shared" si="7"/>
        <v>311898510</v>
      </c>
      <c r="K19" s="25">
        <v>0</v>
      </c>
      <c r="L19" s="11">
        <f t="shared" si="2"/>
        <v>38101490</v>
      </c>
    </row>
    <row r="20" spans="1:16" x14ac:dyDescent="0.25">
      <c r="A20" s="37">
        <v>41205</v>
      </c>
      <c r="B20" s="39" t="s">
        <v>31</v>
      </c>
      <c r="C20" s="9">
        <f>+C21</f>
        <v>350000000</v>
      </c>
      <c r="D20" s="11">
        <v>0</v>
      </c>
      <c r="E20" s="11">
        <v>0</v>
      </c>
      <c r="F20" s="9">
        <f t="shared" si="4"/>
        <v>350000000</v>
      </c>
      <c r="G20" s="9">
        <f>+G21</f>
        <v>38101490</v>
      </c>
      <c r="H20" s="11">
        <f t="shared" si="0"/>
        <v>38101490</v>
      </c>
      <c r="I20" s="12">
        <f t="shared" si="6"/>
        <v>0.1088614</v>
      </c>
      <c r="J20" s="11">
        <f t="shared" si="7"/>
        <v>311898510</v>
      </c>
      <c r="K20" s="25">
        <v>0</v>
      </c>
      <c r="L20" s="11">
        <f t="shared" si="2"/>
        <v>38101490</v>
      </c>
    </row>
    <row r="21" spans="1:16" x14ac:dyDescent="0.25">
      <c r="A21" s="38">
        <v>4120502</v>
      </c>
      <c r="B21" s="43" t="s">
        <v>32</v>
      </c>
      <c r="C21" s="23">
        <v>350000000</v>
      </c>
      <c r="D21" s="11">
        <v>0</v>
      </c>
      <c r="E21" s="11">
        <v>0</v>
      </c>
      <c r="F21" s="9">
        <f t="shared" si="4"/>
        <v>350000000</v>
      </c>
      <c r="G21" s="13">
        <v>38101490</v>
      </c>
      <c r="H21" s="13">
        <f t="shared" si="0"/>
        <v>38101490</v>
      </c>
      <c r="I21" s="15">
        <f t="shared" si="6"/>
        <v>0.1088614</v>
      </c>
      <c r="J21" s="13">
        <f t="shared" si="7"/>
        <v>311898510</v>
      </c>
      <c r="K21" s="10"/>
      <c r="L21" s="13">
        <f t="shared" si="2"/>
        <v>38101490</v>
      </c>
    </row>
    <row r="22" spans="1:16" x14ac:dyDescent="0.25">
      <c r="A22" s="52" t="s">
        <v>37</v>
      </c>
      <c r="B22" s="52"/>
      <c r="C22" s="16">
        <f>+C8+C10+C19</f>
        <v>106553398000</v>
      </c>
      <c r="D22" s="16">
        <f>+D8+D10+D19</f>
        <v>0</v>
      </c>
      <c r="E22" s="16">
        <f>+E8+E10+E19</f>
        <v>0</v>
      </c>
      <c r="F22" s="16">
        <f>+F8+F10+F19</f>
        <v>106553398000</v>
      </c>
      <c r="G22" s="16">
        <f>+G8+G10+G19</f>
        <v>40186834692</v>
      </c>
      <c r="H22" s="16">
        <f>+H8+H10+H19</f>
        <v>40186834692</v>
      </c>
      <c r="I22" s="45">
        <f t="shared" si="6"/>
        <v>0.37715207066413781</v>
      </c>
      <c r="J22" s="44">
        <f>+F22-H22</f>
        <v>66366563308</v>
      </c>
      <c r="K22" s="44">
        <f>+K8+K9</f>
        <v>0</v>
      </c>
      <c r="L22" s="46">
        <f>+L8+L9</f>
        <v>79910956722</v>
      </c>
    </row>
    <row r="23" spans="1:16" x14ac:dyDescent="0.25">
      <c r="H23" s="17"/>
    </row>
    <row r="24" spans="1:16" x14ac:dyDescent="0.25">
      <c r="G24" s="50"/>
      <c r="H24" s="19"/>
      <c r="I24" s="30"/>
      <c r="L24" s="18"/>
      <c r="P24" s="34"/>
    </row>
    <row r="25" spans="1:16" x14ac:dyDescent="0.25">
      <c r="B25" s="47"/>
      <c r="G25" s="18"/>
      <c r="H25" s="19"/>
      <c r="J25" s="18"/>
    </row>
    <row r="26" spans="1:16" x14ac:dyDescent="0.25">
      <c r="B26" s="47"/>
      <c r="D26" s="18"/>
      <c r="E26" s="18"/>
      <c r="G26" s="18"/>
      <c r="H26" s="20"/>
      <c r="J26" s="18"/>
    </row>
    <row r="27" spans="1:16" x14ac:dyDescent="0.25">
      <c r="F27" s="20"/>
      <c r="G27" s="18"/>
      <c r="H27" s="18"/>
    </row>
    <row r="29" spans="1:16" x14ac:dyDescent="0.25">
      <c r="A29" s="31"/>
      <c r="B29" s="32" t="s">
        <v>20</v>
      </c>
      <c r="C29" s="51" t="s">
        <v>18</v>
      </c>
      <c r="D29" s="51"/>
      <c r="E29" s="51"/>
      <c r="F29" s="51" t="s">
        <v>35</v>
      </c>
      <c r="G29" s="51"/>
      <c r="H29" s="51"/>
      <c r="I29" s="51" t="s">
        <v>36</v>
      </c>
      <c r="J29" s="51"/>
      <c r="K29" s="51"/>
      <c r="L29" s="51"/>
    </row>
    <row r="30" spans="1:16" s="31" customFormat="1" x14ac:dyDescent="0.25">
      <c r="B30" s="47" t="s">
        <v>22</v>
      </c>
      <c r="C30" s="51" t="s">
        <v>19</v>
      </c>
      <c r="D30" s="51"/>
      <c r="E30" s="51"/>
      <c r="F30" s="51" t="s">
        <v>21</v>
      </c>
      <c r="G30" s="51"/>
      <c r="H30" s="51"/>
      <c r="I30" s="51" t="s">
        <v>23</v>
      </c>
      <c r="J30" s="51"/>
      <c r="K30" s="51"/>
      <c r="L30" s="51"/>
      <c r="P30" s="34"/>
    </row>
    <row r="31" spans="1:16" x14ac:dyDescent="0.25">
      <c r="G31" s="18"/>
    </row>
    <row r="32" spans="1:16" x14ac:dyDescent="0.25">
      <c r="G32" s="18"/>
      <c r="H32" s="18"/>
    </row>
    <row r="33" spans="6:7" x14ac:dyDescent="0.25">
      <c r="F33" s="19"/>
      <c r="G33" s="18"/>
    </row>
    <row r="34" spans="6:7" x14ac:dyDescent="0.25">
      <c r="F34" s="19"/>
      <c r="G34" s="18"/>
    </row>
    <row r="35" spans="6:7" x14ac:dyDescent="0.25">
      <c r="F35" s="19"/>
      <c r="G35" s="18"/>
    </row>
    <row r="36" spans="6:7" x14ac:dyDescent="0.25">
      <c r="G36" s="18"/>
    </row>
    <row r="37" spans="6:7" x14ac:dyDescent="0.25">
      <c r="F37" s="21"/>
    </row>
    <row r="38" spans="6:7" x14ac:dyDescent="0.25">
      <c r="F38" s="21"/>
    </row>
    <row r="39" spans="6:7" x14ac:dyDescent="0.25">
      <c r="F39" s="22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I29:L29"/>
    <mergeCell ref="I30:L30"/>
    <mergeCell ref="A22:B22"/>
    <mergeCell ref="F29:H29"/>
    <mergeCell ref="F30:H30"/>
    <mergeCell ref="C29:E29"/>
    <mergeCell ref="C30:E30"/>
  </mergeCells>
  <printOptions horizontalCentered="1"/>
  <pageMargins left="1.1023622047244095" right="0.70866141732283472" top="0.74803149606299213" bottom="1.3385826771653544" header="0.31496062992125984" footer="0.31496062992125984"/>
  <pageSetup paperSize="5" scale="66" orientation="landscape" r:id="rId1"/>
  <headerFooter>
    <oddFooter>&amp;LElaboró: 
Dileidy Escorcia.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INGRESOS ENERO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2020-12-22T17:41:20Z</cp:lastPrinted>
  <dcterms:created xsi:type="dcterms:W3CDTF">2016-11-16T13:24:50Z</dcterms:created>
  <dcterms:modified xsi:type="dcterms:W3CDTF">2021-02-12T17:20:27Z</dcterms:modified>
</cp:coreProperties>
</file>