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Z:\PRESUPUESTO 2023\EJECUCIONES MENSUALES\04_EJECUCION ABRIL 2023\"/>
    </mc:Choice>
  </mc:AlternateContent>
  <xr:revisionPtr revIDLastSave="0" documentId="8_{F71EA2AF-3C2D-4835-8947-2925F1C93A1E}" xr6:coauthVersionLast="47" xr6:coauthVersionMax="47" xr10:uidLastSave="{00000000-0000-0000-0000-000000000000}"/>
  <bookViews>
    <workbookView xWindow="-120" yWindow="-120" windowWidth="20730" windowHeight="11040" tabRatio="889" activeTab="3" xr2:uid="{00000000-000D-0000-FFFF-FFFF00000000}"/>
  </bookViews>
  <sheets>
    <sheet name="EJECUCION  INGRESOS 2023 ENERO" sheetId="17" r:id="rId1"/>
    <sheet name="EJECUCION  INGRESOS 2023 FEB" sheetId="23" r:id="rId2"/>
    <sheet name="EJECUCION  INGRESOS 2023 MAR" sheetId="24" r:id="rId3"/>
    <sheet name="EJECUCION  INGRESOS 2023 ABR" sheetId="25" r:id="rId4"/>
    <sheet name="Hoja1" sheetId="2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5" l="1"/>
  <c r="F22" i="25" s="1"/>
  <c r="G21" i="25"/>
  <c r="G20" i="25" s="1"/>
  <c r="C21" i="25"/>
  <c r="F21" i="25" s="1"/>
  <c r="C20" i="25"/>
  <c r="F20" i="25" s="1"/>
  <c r="F19" i="25"/>
  <c r="D19" i="25"/>
  <c r="D18" i="25" s="1"/>
  <c r="D17" i="25" s="1"/>
  <c r="D16" i="25" s="1"/>
  <c r="D12" i="25" s="1"/>
  <c r="D11" i="25" s="1"/>
  <c r="G18" i="25"/>
  <c r="G17" i="25" s="1"/>
  <c r="G16" i="25" s="1"/>
  <c r="E18" i="25"/>
  <c r="E17" i="25" s="1"/>
  <c r="E16" i="25" s="1"/>
  <c r="C18" i="25"/>
  <c r="C17" i="25"/>
  <c r="F17" i="25" s="1"/>
  <c r="C16" i="25"/>
  <c r="F16" i="25" s="1"/>
  <c r="E15" i="25"/>
  <c r="E14" i="25" s="1"/>
  <c r="G14" i="25"/>
  <c r="G13" i="25" s="1"/>
  <c r="D14" i="25"/>
  <c r="C14" i="25"/>
  <c r="D13" i="25"/>
  <c r="C13" i="25"/>
  <c r="E10" i="25"/>
  <c r="F10" i="25" s="1"/>
  <c r="G9" i="25"/>
  <c r="D9" i="25"/>
  <c r="C9" i="25"/>
  <c r="E13" i="25" l="1"/>
  <c r="E12" i="25" s="1"/>
  <c r="E11" i="25" s="1"/>
  <c r="F14" i="25"/>
  <c r="D8" i="25"/>
  <c r="F18" i="25"/>
  <c r="F13" i="25"/>
  <c r="F15" i="25"/>
  <c r="G12" i="25"/>
  <c r="G11" i="25" s="1"/>
  <c r="G23" i="25" s="1"/>
  <c r="G8" i="25"/>
  <c r="F9" i="25"/>
  <c r="E9" i="25"/>
  <c r="D23" i="25"/>
  <c r="C12" i="25"/>
  <c r="F12" i="25" l="1"/>
  <c r="C11" i="25"/>
  <c r="E8" i="25"/>
  <c r="E23" i="25"/>
  <c r="E22" i="24"/>
  <c r="F22" i="24" s="1"/>
  <c r="G21" i="24"/>
  <c r="G20" i="24" s="1"/>
  <c r="C21" i="24"/>
  <c r="C20" i="24" s="1"/>
  <c r="F19" i="24"/>
  <c r="D19" i="24"/>
  <c r="G18" i="24"/>
  <c r="E18" i="24"/>
  <c r="D18" i="24"/>
  <c r="D17" i="24" s="1"/>
  <c r="D16" i="24" s="1"/>
  <c r="C18" i="24"/>
  <c r="C17" i="24" s="1"/>
  <c r="G17" i="24"/>
  <c r="G16" i="24" s="1"/>
  <c r="G12" i="24" s="1"/>
  <c r="G11" i="24" s="1"/>
  <c r="E15" i="24"/>
  <c r="F15" i="24" s="1"/>
  <c r="G14" i="24"/>
  <c r="D14" i="24"/>
  <c r="D13" i="24" s="1"/>
  <c r="C14" i="24"/>
  <c r="G13" i="24"/>
  <c r="C13" i="24"/>
  <c r="E10" i="24"/>
  <c r="F10" i="24" s="1"/>
  <c r="G9" i="24"/>
  <c r="D9" i="24"/>
  <c r="C9" i="24"/>
  <c r="F17" i="24" l="1"/>
  <c r="C16" i="24"/>
  <c r="F18" i="24"/>
  <c r="D12" i="24"/>
  <c r="D11" i="24" s="1"/>
  <c r="E17" i="24"/>
  <c r="E16" i="24" s="1"/>
  <c r="C23" i="25"/>
  <c r="F11" i="25"/>
  <c r="C8" i="25"/>
  <c r="G8" i="24"/>
  <c r="G23" i="24"/>
  <c r="D23" i="24"/>
  <c r="D8" i="24"/>
  <c r="F20" i="24"/>
  <c r="F9" i="24"/>
  <c r="E14" i="24"/>
  <c r="F21" i="24"/>
  <c r="E9" i="24"/>
  <c r="E22" i="23"/>
  <c r="F22" i="23" s="1"/>
  <c r="G21" i="23"/>
  <c r="G20" i="23" s="1"/>
  <c r="C21" i="23"/>
  <c r="F21" i="23" s="1"/>
  <c r="C20" i="23"/>
  <c r="F20" i="23" s="1"/>
  <c r="F19" i="23"/>
  <c r="D19" i="23"/>
  <c r="D18" i="23" s="1"/>
  <c r="D17" i="23" s="1"/>
  <c r="D16" i="23" s="1"/>
  <c r="G18" i="23"/>
  <c r="G17" i="23" s="1"/>
  <c r="G16" i="23" s="1"/>
  <c r="E18" i="23"/>
  <c r="C18" i="23"/>
  <c r="E17" i="23"/>
  <c r="E16" i="23" s="1"/>
  <c r="C17" i="23"/>
  <c r="F17" i="23" s="1"/>
  <c r="E15" i="23"/>
  <c r="F15" i="23" s="1"/>
  <c r="G14" i="23"/>
  <c r="G13" i="23" s="1"/>
  <c r="D14" i="23"/>
  <c r="D13" i="23" s="1"/>
  <c r="C14" i="23"/>
  <c r="F10" i="23"/>
  <c r="F9" i="23" s="1"/>
  <c r="E10" i="23"/>
  <c r="G9" i="23"/>
  <c r="E9" i="23"/>
  <c r="D9" i="23"/>
  <c r="C9" i="23"/>
  <c r="D12" i="23" l="1"/>
  <c r="D11" i="23" s="1"/>
  <c r="D8" i="23" s="1"/>
  <c r="C16" i="23"/>
  <c r="F16" i="23" s="1"/>
  <c r="D23" i="23"/>
  <c r="F18" i="23"/>
  <c r="C12" i="24"/>
  <c r="C11" i="24" s="1"/>
  <c r="F16" i="24"/>
  <c r="F8" i="25"/>
  <c r="F23" i="25"/>
  <c r="F14" i="24"/>
  <c r="E13" i="24"/>
  <c r="G12" i="23"/>
  <c r="G11" i="23" s="1"/>
  <c r="G23" i="23" s="1"/>
  <c r="G8" i="23"/>
  <c r="E14" i="23"/>
  <c r="E13" i="23" s="1"/>
  <c r="E12" i="23" s="1"/>
  <c r="E11" i="23" s="1"/>
  <c r="E23" i="23" s="1"/>
  <c r="C13" i="23"/>
  <c r="G9" i="17"/>
  <c r="H10" i="17"/>
  <c r="H22" i="17"/>
  <c r="H22" i="23" s="1"/>
  <c r="H21" i="23" s="1"/>
  <c r="H20" i="23" l="1"/>
  <c r="I20" i="23" s="1"/>
  <c r="I21" i="23"/>
  <c r="C23" i="24"/>
  <c r="C8" i="24"/>
  <c r="J22" i="23"/>
  <c r="H10" i="23"/>
  <c r="H9" i="17"/>
  <c r="I22" i="23"/>
  <c r="H22" i="24"/>
  <c r="E12" i="24"/>
  <c r="F13" i="24"/>
  <c r="J20" i="23"/>
  <c r="J21" i="23"/>
  <c r="F13" i="23"/>
  <c r="C12" i="23"/>
  <c r="F14" i="23"/>
  <c r="E8" i="23"/>
  <c r="G21" i="17"/>
  <c r="G20" i="17" s="1"/>
  <c r="I10" i="23" l="1"/>
  <c r="H10" i="24"/>
  <c r="H9" i="23"/>
  <c r="J10" i="23"/>
  <c r="K10" i="23" s="1"/>
  <c r="I22" i="24"/>
  <c r="H22" i="25"/>
  <c r="H21" i="24"/>
  <c r="J22" i="24"/>
  <c r="K22" i="24" s="1"/>
  <c r="E11" i="24"/>
  <c r="F12" i="24"/>
  <c r="F12" i="23"/>
  <c r="C11" i="23"/>
  <c r="H19" i="17"/>
  <c r="H19" i="23" s="1"/>
  <c r="H15" i="17"/>
  <c r="H15" i="23" s="1"/>
  <c r="E15" i="17"/>
  <c r="E10" i="17"/>
  <c r="H21" i="25" l="1"/>
  <c r="J22" i="25"/>
  <c r="K22" i="25" s="1"/>
  <c r="I22" i="25"/>
  <c r="I9" i="23"/>
  <c r="J9" i="23"/>
  <c r="K9" i="23" s="1"/>
  <c r="H14" i="23"/>
  <c r="H15" i="24"/>
  <c r="I15" i="23"/>
  <c r="J15" i="23"/>
  <c r="K15" i="23" s="1"/>
  <c r="H9" i="24"/>
  <c r="H10" i="25"/>
  <c r="I10" i="24"/>
  <c r="J10" i="24"/>
  <c r="K10" i="24" s="1"/>
  <c r="H20" i="24"/>
  <c r="J21" i="24"/>
  <c r="K21" i="24" s="1"/>
  <c r="I21" i="24"/>
  <c r="H18" i="23"/>
  <c r="H19" i="24"/>
  <c r="I19" i="23"/>
  <c r="J19" i="23"/>
  <c r="F11" i="24"/>
  <c r="E23" i="24"/>
  <c r="E8" i="24"/>
  <c r="F11" i="23"/>
  <c r="C23" i="23"/>
  <c r="C8" i="23"/>
  <c r="E22" i="17"/>
  <c r="F22" i="17" s="1"/>
  <c r="C21" i="17"/>
  <c r="F21" i="17" s="1"/>
  <c r="F19" i="17"/>
  <c r="D19" i="17"/>
  <c r="D18" i="17" s="1"/>
  <c r="D17" i="17" s="1"/>
  <c r="D16" i="17" s="1"/>
  <c r="G18" i="17"/>
  <c r="G17" i="17" s="1"/>
  <c r="G16" i="17" s="1"/>
  <c r="E18" i="17"/>
  <c r="E17" i="17" s="1"/>
  <c r="E16" i="17" s="1"/>
  <c r="C18" i="17"/>
  <c r="C17" i="17" s="1"/>
  <c r="F17" i="17" s="1"/>
  <c r="G14" i="17"/>
  <c r="G13" i="17" s="1"/>
  <c r="D14" i="17"/>
  <c r="D13" i="17" s="1"/>
  <c r="C14" i="17"/>
  <c r="C13" i="17" s="1"/>
  <c r="F10" i="17"/>
  <c r="F9" i="17" s="1"/>
  <c r="D9" i="17"/>
  <c r="C9" i="17"/>
  <c r="I15" i="24" l="1"/>
  <c r="H15" i="25"/>
  <c r="H14" i="24"/>
  <c r="J15" i="24"/>
  <c r="K15" i="24" s="1"/>
  <c r="H9" i="25"/>
  <c r="I10" i="25"/>
  <c r="J10" i="25"/>
  <c r="K10" i="25" s="1"/>
  <c r="I9" i="24"/>
  <c r="J9" i="24"/>
  <c r="K9" i="24" s="1"/>
  <c r="I20" i="24"/>
  <c r="J20" i="24"/>
  <c r="K20" i="24" s="1"/>
  <c r="H18" i="24"/>
  <c r="H19" i="25"/>
  <c r="J19" i="24"/>
  <c r="K19" i="24" s="1"/>
  <c r="I19" i="24"/>
  <c r="I18" i="23"/>
  <c r="J18" i="23"/>
  <c r="H17" i="23"/>
  <c r="J21" i="25"/>
  <c r="K21" i="25" s="1"/>
  <c r="I21" i="25"/>
  <c r="H20" i="25"/>
  <c r="H13" i="23"/>
  <c r="I14" i="23"/>
  <c r="J14" i="23"/>
  <c r="K14" i="23" s="1"/>
  <c r="F23" i="24"/>
  <c r="F8" i="24"/>
  <c r="F8" i="23"/>
  <c r="F23" i="23"/>
  <c r="J10" i="17"/>
  <c r="K10" i="17" s="1"/>
  <c r="E9" i="17"/>
  <c r="C20" i="17"/>
  <c r="F20" i="17" s="1"/>
  <c r="G12" i="17"/>
  <c r="G11" i="17" s="1"/>
  <c r="G23" i="17" s="1"/>
  <c r="F18" i="17"/>
  <c r="C16" i="17"/>
  <c r="F16" i="17" s="1"/>
  <c r="D12" i="17"/>
  <c r="D11" i="17" s="1"/>
  <c r="D8" i="17" s="1"/>
  <c r="H18" i="25" l="1"/>
  <c r="I19" i="25"/>
  <c r="J19" i="25"/>
  <c r="K19" i="25" s="1"/>
  <c r="I9" i="25"/>
  <c r="J9" i="25"/>
  <c r="K9" i="25" s="1"/>
  <c r="H17" i="24"/>
  <c r="I18" i="24"/>
  <c r="J18" i="24"/>
  <c r="K18" i="24" s="1"/>
  <c r="J17" i="23"/>
  <c r="H16" i="23"/>
  <c r="I17" i="23"/>
  <c r="I15" i="25"/>
  <c r="H14" i="25"/>
  <c r="J15" i="25"/>
  <c r="K15" i="25" s="1"/>
  <c r="J13" i="23"/>
  <c r="K13" i="23" s="1"/>
  <c r="I13" i="23"/>
  <c r="I20" i="25"/>
  <c r="J20" i="25"/>
  <c r="K20" i="25" s="1"/>
  <c r="H13" i="24"/>
  <c r="J14" i="24"/>
  <c r="K14" i="24" s="1"/>
  <c r="I14" i="24"/>
  <c r="D23" i="17"/>
  <c r="C12" i="17"/>
  <c r="C11" i="17" s="1"/>
  <c r="C23" i="17" s="1"/>
  <c r="G8" i="17"/>
  <c r="I14" i="25" l="1"/>
  <c r="H13" i="25"/>
  <c r="J14" i="25"/>
  <c r="K14" i="25" s="1"/>
  <c r="I18" i="25"/>
  <c r="H17" i="25"/>
  <c r="J18" i="25"/>
  <c r="K18" i="25" s="1"/>
  <c r="H12" i="24"/>
  <c r="J13" i="24"/>
  <c r="K13" i="24" s="1"/>
  <c r="I13" i="24"/>
  <c r="J17" i="24"/>
  <c r="K17" i="24" s="1"/>
  <c r="H16" i="24"/>
  <c r="I17" i="24"/>
  <c r="I16" i="23"/>
  <c r="J16" i="23"/>
  <c r="H12" i="23"/>
  <c r="C8" i="17"/>
  <c r="J12" i="23" l="1"/>
  <c r="K12" i="23" s="1"/>
  <c r="I12" i="23"/>
  <c r="H11" i="23"/>
  <c r="H11" i="24"/>
  <c r="J12" i="24"/>
  <c r="K12" i="24" s="1"/>
  <c r="I12" i="24"/>
  <c r="J17" i="25"/>
  <c r="K17" i="25" s="1"/>
  <c r="I17" i="25"/>
  <c r="H16" i="25"/>
  <c r="J16" i="24"/>
  <c r="K16" i="24" s="1"/>
  <c r="I16" i="24"/>
  <c r="I13" i="25"/>
  <c r="J13" i="25"/>
  <c r="K13" i="25" s="1"/>
  <c r="F15" i="17"/>
  <c r="E14" i="17"/>
  <c r="H23" i="24" l="1"/>
  <c r="H8" i="24"/>
  <c r="J11" i="24"/>
  <c r="K11" i="24" s="1"/>
  <c r="I11" i="24"/>
  <c r="I16" i="25"/>
  <c r="J16" i="25"/>
  <c r="K16" i="25" s="1"/>
  <c r="H12" i="25"/>
  <c r="H8" i="23"/>
  <c r="J11" i="23"/>
  <c r="K11" i="23" s="1"/>
  <c r="I11" i="23"/>
  <c r="H23" i="23"/>
  <c r="E13" i="17"/>
  <c r="F14" i="17"/>
  <c r="I8" i="23" l="1"/>
  <c r="J8" i="23"/>
  <c r="K8" i="23" s="1"/>
  <c r="H11" i="25"/>
  <c r="I12" i="25"/>
  <c r="J12" i="25"/>
  <c r="K12" i="25" s="1"/>
  <c r="J23" i="24"/>
  <c r="K23" i="24" s="1"/>
  <c r="I23" i="24"/>
  <c r="J23" i="23"/>
  <c r="K23" i="23" s="1"/>
  <c r="I23" i="23"/>
  <c r="I8" i="24"/>
  <c r="J8" i="24"/>
  <c r="K8" i="24" s="1"/>
  <c r="E12" i="17"/>
  <c r="F13" i="17"/>
  <c r="J11" i="25" l="1"/>
  <c r="K11" i="25" s="1"/>
  <c r="I11" i="25"/>
  <c r="H23" i="25"/>
  <c r="H8" i="25"/>
  <c r="E11" i="17"/>
  <c r="F12" i="17"/>
  <c r="I8" i="25" l="1"/>
  <c r="J8" i="25"/>
  <c r="K8" i="25" s="1"/>
  <c r="I23" i="25"/>
  <c r="J23" i="25"/>
  <c r="K23" i="25" s="1"/>
  <c r="E8" i="17"/>
  <c r="E23" i="17"/>
  <c r="F11" i="17"/>
  <c r="F8" i="17" l="1"/>
  <c r="F23" i="17"/>
  <c r="H21" i="17" l="1"/>
  <c r="I22" i="17"/>
  <c r="J22" i="17"/>
  <c r="H14" i="17" l="1"/>
  <c r="I15" i="17"/>
  <c r="J15" i="17"/>
  <c r="K15" i="17" s="1"/>
  <c r="H18" i="17"/>
  <c r="J19" i="17"/>
  <c r="I19" i="17"/>
  <c r="J21" i="17"/>
  <c r="I21" i="17"/>
  <c r="H20" i="17"/>
  <c r="J20" i="17" l="1"/>
  <c r="I20" i="17"/>
  <c r="H13" i="17"/>
  <c r="I14" i="17"/>
  <c r="J14" i="17"/>
  <c r="K14" i="17" s="1"/>
  <c r="I18" i="17"/>
  <c r="H17" i="17"/>
  <c r="J18" i="17"/>
  <c r="H16" i="17" l="1"/>
  <c r="I17" i="17"/>
  <c r="J17" i="17"/>
  <c r="J13" i="17"/>
  <c r="K13" i="17" s="1"/>
  <c r="H12" i="17"/>
  <c r="J12" i="17" s="1"/>
  <c r="I13" i="17"/>
  <c r="H11" i="17" l="1"/>
  <c r="I12" i="17"/>
  <c r="K12" i="17"/>
  <c r="I16" i="17"/>
  <c r="J16" i="17"/>
  <c r="H8" i="17" l="1"/>
  <c r="H23" i="17"/>
  <c r="I11" i="17"/>
  <c r="J11" i="17"/>
  <c r="K11" i="17" s="1"/>
  <c r="J8" i="17" l="1"/>
  <c r="I10" i="17"/>
  <c r="J9" i="17" l="1"/>
  <c r="K9" i="17" s="1"/>
  <c r="I9" i="17"/>
  <c r="I8" i="17" l="1"/>
  <c r="K8" i="17"/>
  <c r="I23" i="17"/>
  <c r="J23" i="17"/>
  <c r="K23" i="17" s="1"/>
</calcChain>
</file>

<file path=xl/sharedStrings.xml><?xml version="1.0" encoding="utf-8"?>
<sst xmlns="http://schemas.openxmlformats.org/spreadsheetml/2006/main" count="160" uniqueCount="41">
  <si>
    <t>Rubro Presupuestal</t>
  </si>
  <si>
    <t>Ppto. Inicial</t>
  </si>
  <si>
    <t>Modificaciones</t>
  </si>
  <si>
    <t>Ppto. Definitivo</t>
  </si>
  <si>
    <t>Total Recaudos</t>
  </si>
  <si>
    <t>Rubro</t>
  </si>
  <si>
    <t>Nombre</t>
  </si>
  <si>
    <t>Mes</t>
  </si>
  <si>
    <t>Acumuladas</t>
  </si>
  <si>
    <t>Pct. Eje.</t>
  </si>
  <si>
    <t>Saldo por Recaudar</t>
  </si>
  <si>
    <t>Reconoc. Ingresos</t>
  </si>
  <si>
    <t>DISPONIBILIDAD INICIAL</t>
  </si>
  <si>
    <t>INGRESOS CORRIENTES</t>
  </si>
  <si>
    <t>Administracion Central</t>
  </si>
  <si>
    <t>RECURSOS DE CAPITAL</t>
  </si>
  <si>
    <t>EMPRESA DE RENOVACIÓN Y DESARROLLO URBANO DE BOGOTÁ D.C.</t>
  </si>
  <si>
    <t>IRENE DUARTE MÉNDEZ</t>
  </si>
  <si>
    <t>TESORERA GENERAL</t>
  </si>
  <si>
    <t>JAVIER SUAREZ PEDRAZA</t>
  </si>
  <si>
    <t>SUBGERENTE DE GESTIÓN CORPORATIVA</t>
  </si>
  <si>
    <t xml:space="preserve">GESTOR SENIOR 3 - PRESUPUESTO </t>
  </si>
  <si>
    <t xml:space="preserve">GERENTE GENERAL </t>
  </si>
  <si>
    <t>INGRESOS NO TRIBUTARIOS</t>
  </si>
  <si>
    <t>VENTA DE BIENES Y SERVICIOS</t>
  </si>
  <si>
    <t>VENTA DE ESTABLECIMIENTOS DE MERCADO</t>
  </si>
  <si>
    <t>Servicios de la Construcción</t>
  </si>
  <si>
    <t>TRANSFERENCIAS CORRIENTES</t>
  </si>
  <si>
    <t>EMPRESAS PUBLICAS NO FINANCIERAS</t>
  </si>
  <si>
    <t>RENDIMIENTOS FINANCIEROS</t>
  </si>
  <si>
    <t>Depositos</t>
  </si>
  <si>
    <t>SUBVENCIONES</t>
  </si>
  <si>
    <t>JUAN GUILLERMO JIMÉNEZ</t>
  </si>
  <si>
    <t xml:space="preserve">TOTAL INGRESOS </t>
  </si>
  <si>
    <t xml:space="preserve">INGRESOS </t>
  </si>
  <si>
    <t>MARIA CECILIA GAITAN ROZO</t>
  </si>
  <si>
    <t>Bancos</t>
  </si>
  <si>
    <t>INFORME DE EJECUCIÓN DEL PRESUPUESTO DE INGRESOS PERIODO 202301</t>
  </si>
  <si>
    <t>INFORME DE EJECUCIÓN DEL PRESUPUESTO DE INGRESOS PERIODO 202302</t>
  </si>
  <si>
    <t>INFORME DE EJECUCIÓN DEL PRESUPUESTO DE INGRESOS PERIODO 202303</t>
  </si>
  <si>
    <t>INFORME DE EJECUCIÓN DEL PRESUPUESTO DE INGRESOS PERIODO 202304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</si>
</sst>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2" fillId="0" borderId="6" xfId="0" applyNumberFormat="1" applyFont="1" applyBorder="1"/>
    <xf numFmtId="10" fontId="0" fillId="0" borderId="0" xfId="2" applyNumberFormat="1" applyFont="1"/>
    <xf numFmtId="4" fontId="0" fillId="0" borderId="0" xfId="0" applyNumberFormat="1"/>
    <xf numFmtId="164" fontId="0" fillId="0" borderId="0" xfId="1" applyFont="1"/>
    <xf numFmtId="164" fontId="1" fillId="0" borderId="0" xfId="1" applyFont="1"/>
    <xf numFmtId="164" fontId="0" fillId="0" borderId="0" xfId="0" applyNumberFormat="1"/>
    <xf numFmtId="165" fontId="0" fillId="0" borderId="0" xfId="0" applyNumberFormat="1"/>
    <xf numFmtId="9" fontId="0" fillId="0" borderId="0" xfId="2" applyFont="1"/>
    <xf numFmtId="0" fontId="2" fillId="0" borderId="0" xfId="0" applyFont="1"/>
    <xf numFmtId="41" fontId="0" fillId="0" borderId="0" xfId="3" applyFont="1"/>
    <xf numFmtId="41" fontId="2" fillId="0" borderId="0" xfId="3" applyFont="1"/>
    <xf numFmtId="10" fontId="2" fillId="0" borderId="6" xfId="2" applyNumberFormat="1" applyFont="1" applyBorder="1" applyAlignment="1">
      <alignment horizontal="right"/>
    </xf>
    <xf numFmtId="0" fontId="0" fillId="2" borderId="0" xfId="0" applyFill="1"/>
    <xf numFmtId="41" fontId="1" fillId="2" borderId="0" xfId="3" applyFont="1" applyFill="1"/>
    <xf numFmtId="0" fontId="0" fillId="0" borderId="0" xfId="0" applyAlignment="1">
      <alignment horizontal="right"/>
    </xf>
    <xf numFmtId="41" fontId="0" fillId="0" borderId="0" xfId="3" applyFont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3" fontId="2" fillId="0" borderId="6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Border="1"/>
    <xf numFmtId="0" fontId="2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10" fontId="2" fillId="0" borderId="6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/>
    </xf>
    <xf numFmtId="0" fontId="2" fillId="0" borderId="6" xfId="0" applyFont="1" applyBorder="1"/>
    <xf numFmtId="10" fontId="2" fillId="0" borderId="6" xfId="0" applyNumberFormat="1" applyFont="1" applyBorder="1"/>
    <xf numFmtId="2" fontId="0" fillId="0" borderId="6" xfId="0" applyNumberFormat="1" applyBorder="1"/>
    <xf numFmtId="0" fontId="0" fillId="2" borderId="6" xfId="0" applyFill="1" applyBorder="1" applyAlignment="1">
      <alignment horizontal="right"/>
    </xf>
    <xf numFmtId="0" fontId="0" fillId="2" borderId="6" xfId="0" applyFill="1" applyBorder="1"/>
    <xf numFmtId="3" fontId="0" fillId="2" borderId="6" xfId="0" applyNumberFormat="1" applyFill="1" applyBorder="1"/>
    <xf numFmtId="3" fontId="0" fillId="2" borderId="6" xfId="0" applyNumberFormat="1" applyFill="1" applyBorder="1" applyAlignment="1">
      <alignment horizontal="right" vertical="center"/>
    </xf>
    <xf numFmtId="10" fontId="0" fillId="2" borderId="6" xfId="0" applyNumberFormat="1" applyFill="1" applyBorder="1"/>
    <xf numFmtId="2" fontId="0" fillId="2" borderId="6" xfId="0" applyNumberFormat="1" applyFill="1" applyBorder="1"/>
    <xf numFmtId="2" fontId="2" fillId="0" borderId="6" xfId="0" applyNumberFormat="1" applyFont="1" applyBorder="1"/>
    <xf numFmtId="10" fontId="0" fillId="0" borderId="6" xfId="0" applyNumberFormat="1" applyBorder="1"/>
    <xf numFmtId="3" fontId="0" fillId="0" borderId="6" xfId="0" applyNumberFormat="1" applyBorder="1"/>
    <xf numFmtId="1" fontId="0" fillId="2" borderId="6" xfId="0" applyNumberFormat="1" applyFill="1" applyBorder="1" applyAlignment="1">
      <alignment horizontal="right"/>
    </xf>
    <xf numFmtId="0" fontId="0" fillId="2" borderId="6" xfId="0" quotePrefix="1" applyFill="1" applyBorder="1"/>
    <xf numFmtId="0" fontId="2" fillId="0" borderId="6" xfId="0" quotePrefix="1" applyFont="1" applyBorder="1"/>
    <xf numFmtId="1" fontId="2" fillId="0" borderId="6" xfId="0" applyNumberFormat="1" applyFont="1" applyBorder="1" applyAlignment="1">
      <alignment horizontal="right"/>
    </xf>
    <xf numFmtId="3" fontId="0" fillId="2" borderId="0" xfId="0" applyNumberFormat="1" applyFill="1"/>
    <xf numFmtId="4" fontId="4" fillId="0" borderId="0" xfId="0" applyNumberFormat="1" applyFont="1"/>
    <xf numFmtId="4" fontId="5" fillId="0" borderId="0" xfId="0" applyNumberFormat="1" applyFont="1"/>
    <xf numFmtId="3" fontId="0" fillId="0" borderId="0" xfId="0" applyNumberFormat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28576</xdr:rowOff>
    </xdr:from>
    <xdr:to>
      <xdr:col>1</xdr:col>
      <xdr:colOff>1956289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8576"/>
          <a:ext cx="2718289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28576</xdr:rowOff>
    </xdr:from>
    <xdr:to>
      <xdr:col>1</xdr:col>
      <xdr:colOff>1956289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8576"/>
          <a:ext cx="2718289" cy="742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28576</xdr:rowOff>
    </xdr:from>
    <xdr:to>
      <xdr:col>1</xdr:col>
      <xdr:colOff>1956289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8576"/>
          <a:ext cx="2718289" cy="742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28576</xdr:rowOff>
    </xdr:from>
    <xdr:to>
      <xdr:col>1</xdr:col>
      <xdr:colOff>1956289</xdr:colOff>
      <xdr:row>3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8576"/>
          <a:ext cx="2718289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opLeftCell="B6" zoomScale="98" zoomScaleNormal="98" workbookViewId="0">
      <selection activeCell="D11" sqref="D11"/>
    </sheetView>
  </sheetViews>
  <sheetFormatPr baseColWidth="10" defaultRowHeight="15" x14ac:dyDescent="0.25"/>
  <cols>
    <col min="1" max="1" width="17.28515625" bestFit="1" customWidth="1"/>
    <col min="2" max="2" width="40.42578125" bestFit="1" customWidth="1"/>
    <col min="3" max="3" width="16.42578125" customWidth="1"/>
    <col min="4" max="4" width="16.7109375" customWidth="1"/>
    <col min="5" max="5" width="18.85546875" customWidth="1"/>
    <col min="6" max="6" width="19.140625" bestFit="1" customWidth="1"/>
    <col min="7" max="7" width="17.7109375" customWidth="1"/>
    <col min="8" max="8" width="19.28515625" customWidth="1"/>
    <col min="9" max="9" width="10" customWidth="1"/>
    <col min="10" max="10" width="18" bestFit="1" customWidth="1"/>
    <col min="11" max="11" width="11.7109375" customWidth="1"/>
    <col min="13" max="13" width="12" bestFit="1" customWidth="1"/>
    <col min="14" max="14" width="12.7109375" bestFit="1" customWidth="1"/>
    <col min="15" max="15" width="14.85546875" style="12" customWidth="1"/>
  </cols>
  <sheetData>
    <row r="1" spans="1:15" ht="15.75" x14ac:dyDescent="0.25">
      <c r="A1" s="53" t="s">
        <v>16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5" ht="15.75" x14ac:dyDescent="0.25">
      <c r="A2" s="55" t="s">
        <v>37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5" ht="15.75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5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5" x14ac:dyDescent="0.25">
      <c r="A6" s="57" t="s">
        <v>0</v>
      </c>
      <c r="B6" s="57"/>
      <c r="C6" s="57" t="s">
        <v>1</v>
      </c>
      <c r="D6" s="52" t="s">
        <v>2</v>
      </c>
      <c r="E6" s="52"/>
      <c r="F6" s="57" t="s">
        <v>3</v>
      </c>
      <c r="G6" s="52" t="s">
        <v>4</v>
      </c>
      <c r="H6" s="52"/>
      <c r="I6" s="57" t="s">
        <v>9</v>
      </c>
      <c r="J6" s="58" t="s">
        <v>10</v>
      </c>
      <c r="K6" s="58" t="s">
        <v>11</v>
      </c>
    </row>
    <row r="7" spans="1:15" ht="48.75" customHeight="1" x14ac:dyDescent="0.25">
      <c r="A7" s="19" t="s">
        <v>5</v>
      </c>
      <c r="B7" s="19" t="s">
        <v>6</v>
      </c>
      <c r="C7" s="57"/>
      <c r="D7" s="19" t="s">
        <v>7</v>
      </c>
      <c r="E7" s="19" t="s">
        <v>8</v>
      </c>
      <c r="F7" s="57"/>
      <c r="G7" s="19" t="s">
        <v>7</v>
      </c>
      <c r="H7" s="19" t="s">
        <v>8</v>
      </c>
      <c r="I7" s="57"/>
      <c r="J7" s="58"/>
      <c r="K7" s="58"/>
    </row>
    <row r="8" spans="1:15" s="17" customFormat="1" ht="18" customHeight="1" x14ac:dyDescent="0.25">
      <c r="A8" s="25">
        <v>41</v>
      </c>
      <c r="B8" s="26" t="s">
        <v>34</v>
      </c>
      <c r="C8" s="27">
        <f t="shared" ref="C8:F8" si="0">+C9+C11+C20</f>
        <v>298833027000</v>
      </c>
      <c r="D8" s="27">
        <f t="shared" si="0"/>
        <v>0</v>
      </c>
      <c r="E8" s="27">
        <f t="shared" si="0"/>
        <v>0</v>
      </c>
      <c r="F8" s="27">
        <f t="shared" si="0"/>
        <v>298833027000</v>
      </c>
      <c r="G8" s="27">
        <f>+G9+G11+G20</f>
        <v>93389272468</v>
      </c>
      <c r="H8" s="27">
        <f>+H9+H11+H21</f>
        <v>93389272468</v>
      </c>
      <c r="I8" s="28">
        <f t="shared" ref="I8:K23" si="1">+H8/F8</f>
        <v>0.3125132232054123</v>
      </c>
      <c r="J8" s="29">
        <f>+F8-H8</f>
        <v>205443754532</v>
      </c>
      <c r="K8" s="28">
        <f t="shared" si="1"/>
        <v>2.1998646001059239</v>
      </c>
      <c r="O8" s="18"/>
    </row>
    <row r="9" spans="1:15" x14ac:dyDescent="0.25">
      <c r="A9" s="30">
        <v>410</v>
      </c>
      <c r="B9" s="31" t="s">
        <v>12</v>
      </c>
      <c r="C9" s="20">
        <f t="shared" ref="C9:F9" si="2">+C10</f>
        <v>49939111000</v>
      </c>
      <c r="D9" s="20">
        <f t="shared" si="2"/>
        <v>0</v>
      </c>
      <c r="E9" s="20">
        <f t="shared" si="2"/>
        <v>0</v>
      </c>
      <c r="F9" s="20">
        <f t="shared" si="2"/>
        <v>49939111000</v>
      </c>
      <c r="G9" s="20">
        <f>+G10</f>
        <v>90037663725</v>
      </c>
      <c r="H9" s="27">
        <f>+H10</f>
        <v>90037663725</v>
      </c>
      <c r="I9" s="32">
        <f t="shared" si="1"/>
        <v>1.8029488695743903</v>
      </c>
      <c r="J9" s="20">
        <f>+F9-H9</f>
        <v>-40098552725</v>
      </c>
      <c r="K9" s="40">
        <f t="shared" si="1"/>
        <v>-0.44535310075872364</v>
      </c>
    </row>
    <row r="10" spans="1:15" s="15" customFormat="1" x14ac:dyDescent="0.25">
      <c r="A10" s="34">
        <v>41002</v>
      </c>
      <c r="B10" s="35" t="s">
        <v>36</v>
      </c>
      <c r="C10" s="36">
        <v>49939111000</v>
      </c>
      <c r="D10" s="36">
        <v>0</v>
      </c>
      <c r="E10" s="36">
        <f>+D10</f>
        <v>0</v>
      </c>
      <c r="F10" s="36">
        <f>+C10+E10</f>
        <v>49939111000</v>
      </c>
      <c r="G10" s="47">
        <v>90037663725</v>
      </c>
      <c r="H10" s="37">
        <f>+G10</f>
        <v>90037663725</v>
      </c>
      <c r="I10" s="38">
        <f>+H10/F10</f>
        <v>1.8029488695743903</v>
      </c>
      <c r="J10" s="36">
        <f>+F10-H10</f>
        <v>-40098552725</v>
      </c>
      <c r="K10" s="40">
        <f t="shared" si="1"/>
        <v>-0.44535310075872364</v>
      </c>
      <c r="O10" s="16"/>
    </row>
    <row r="11" spans="1:15" x14ac:dyDescent="0.25">
      <c r="A11" s="30">
        <v>411</v>
      </c>
      <c r="B11" s="31" t="s">
        <v>13</v>
      </c>
      <c r="C11" s="20">
        <f>+C12</f>
        <v>248543916000</v>
      </c>
      <c r="D11" s="20">
        <f>+D12</f>
        <v>0</v>
      </c>
      <c r="E11" s="20">
        <f>+E12</f>
        <v>0</v>
      </c>
      <c r="F11" s="20">
        <f>+C11+E11</f>
        <v>248543916000</v>
      </c>
      <c r="G11" s="20">
        <f>+G12</f>
        <v>3031225416</v>
      </c>
      <c r="H11" s="27">
        <f>+H12</f>
        <v>3031225416</v>
      </c>
      <c r="I11" s="32">
        <f t="shared" si="1"/>
        <v>1.219593488661376E-2</v>
      </c>
      <c r="J11" s="20">
        <f>+F11-H11</f>
        <v>245512690584</v>
      </c>
      <c r="K11" s="40">
        <f t="shared" si="1"/>
        <v>80.994534186764028</v>
      </c>
    </row>
    <row r="12" spans="1:15" x14ac:dyDescent="0.25">
      <c r="A12" s="30">
        <v>41102</v>
      </c>
      <c r="B12" s="31" t="s">
        <v>23</v>
      </c>
      <c r="C12" s="20">
        <f>+C13+C16</f>
        <v>248543916000</v>
      </c>
      <c r="D12" s="20">
        <f>+D13+D16</f>
        <v>0</v>
      </c>
      <c r="E12" s="20">
        <f>+E13+E16</f>
        <v>0</v>
      </c>
      <c r="F12" s="20">
        <f>+C12+E12</f>
        <v>248543916000</v>
      </c>
      <c r="G12" s="20">
        <f>+G13+G16</f>
        <v>3031225416</v>
      </c>
      <c r="H12" s="27">
        <f>+H13+H16</f>
        <v>3031225416</v>
      </c>
      <c r="I12" s="41">
        <f t="shared" si="1"/>
        <v>1.219593488661376E-2</v>
      </c>
      <c r="J12" s="20">
        <f>+F12-H12</f>
        <v>245512690584</v>
      </c>
      <c r="K12" s="40">
        <f t="shared" si="1"/>
        <v>80.994534186764028</v>
      </c>
    </row>
    <row r="13" spans="1:15" ht="16.5" customHeight="1" x14ac:dyDescent="0.25">
      <c r="A13" s="30">
        <v>4110205</v>
      </c>
      <c r="B13" s="31" t="s">
        <v>24</v>
      </c>
      <c r="C13" s="20">
        <f t="shared" ref="C13:E14" si="3">+C14</f>
        <v>151457434000</v>
      </c>
      <c r="D13" s="20">
        <f t="shared" si="3"/>
        <v>0</v>
      </c>
      <c r="E13" s="20">
        <f t="shared" si="3"/>
        <v>0</v>
      </c>
      <c r="F13" s="20">
        <f t="shared" ref="F13:F22" si="4">+C13+E13</f>
        <v>151457434000</v>
      </c>
      <c r="G13" s="20">
        <f>+G14</f>
        <v>3031225416</v>
      </c>
      <c r="H13" s="27">
        <f>+H14</f>
        <v>3031225416</v>
      </c>
      <c r="I13" s="32">
        <f t="shared" si="1"/>
        <v>2.001371168086738E-2</v>
      </c>
      <c r="J13" s="20">
        <f t="shared" ref="J13:J16" si="5">+F13-H13</f>
        <v>148426208584</v>
      </c>
      <c r="K13" s="40">
        <f t="shared" si="1"/>
        <v>48.965744283004518</v>
      </c>
    </row>
    <row r="14" spans="1:15" ht="15.75" customHeight="1" x14ac:dyDescent="0.25">
      <c r="A14" s="30">
        <v>4110205001</v>
      </c>
      <c r="B14" s="31" t="s">
        <v>25</v>
      </c>
      <c r="C14" s="20">
        <f t="shared" si="3"/>
        <v>151457434000</v>
      </c>
      <c r="D14" s="20">
        <f t="shared" si="3"/>
        <v>0</v>
      </c>
      <c r="E14" s="20">
        <f t="shared" si="3"/>
        <v>0</v>
      </c>
      <c r="F14" s="20">
        <f t="shared" si="4"/>
        <v>151457434000</v>
      </c>
      <c r="G14" s="20">
        <f>+G15</f>
        <v>3031225416</v>
      </c>
      <c r="H14" s="27">
        <f>+H15</f>
        <v>3031225416</v>
      </c>
      <c r="I14" s="41">
        <f t="shared" si="1"/>
        <v>2.001371168086738E-2</v>
      </c>
      <c r="J14" s="42">
        <f>+F14-H14</f>
        <v>148426208584</v>
      </c>
      <c r="K14" s="33">
        <f t="shared" si="1"/>
        <v>48.965744283004518</v>
      </c>
    </row>
    <row r="15" spans="1:15" s="15" customFormat="1" x14ac:dyDescent="0.25">
      <c r="A15" s="43">
        <v>411020500105</v>
      </c>
      <c r="B15" s="44" t="s">
        <v>26</v>
      </c>
      <c r="C15" s="36">
        <v>151457434000</v>
      </c>
      <c r="D15" s="36">
        <v>0</v>
      </c>
      <c r="E15" s="36">
        <f>+D15</f>
        <v>0</v>
      </c>
      <c r="F15" s="36">
        <f t="shared" si="4"/>
        <v>151457434000</v>
      </c>
      <c r="G15" s="36">
        <v>3031225416</v>
      </c>
      <c r="H15" s="37">
        <f>+G15</f>
        <v>3031225416</v>
      </c>
      <c r="I15" s="38">
        <f t="shared" si="1"/>
        <v>2.001371168086738E-2</v>
      </c>
      <c r="J15" s="36">
        <f>+F15-H15</f>
        <v>148426208584</v>
      </c>
      <c r="K15" s="39">
        <f t="shared" si="1"/>
        <v>48.965744283004518</v>
      </c>
      <c r="N15" s="47"/>
      <c r="O15" s="16"/>
    </row>
    <row r="16" spans="1:15" ht="14.25" customHeight="1" x14ac:dyDescent="0.25">
      <c r="A16" s="30">
        <v>4110206</v>
      </c>
      <c r="B16" s="45" t="s">
        <v>27</v>
      </c>
      <c r="C16" s="20">
        <f>+C17</f>
        <v>97086482000</v>
      </c>
      <c r="D16" s="20">
        <f t="shared" ref="D16:E18" si="6">+D17</f>
        <v>0</v>
      </c>
      <c r="E16" s="20">
        <f t="shared" si="6"/>
        <v>0</v>
      </c>
      <c r="F16" s="20">
        <f>+C16</f>
        <v>97086482000</v>
      </c>
      <c r="G16" s="20">
        <f t="shared" ref="G16:H18" si="7">+G17</f>
        <v>0</v>
      </c>
      <c r="H16" s="27">
        <f t="shared" si="7"/>
        <v>0</v>
      </c>
      <c r="I16" s="32">
        <f t="shared" si="1"/>
        <v>0</v>
      </c>
      <c r="J16" s="42">
        <f t="shared" si="5"/>
        <v>97086482000</v>
      </c>
      <c r="K16" s="33">
        <v>0</v>
      </c>
    </row>
    <row r="17" spans="1:15" x14ac:dyDescent="0.25">
      <c r="A17" s="30">
        <v>4110206007</v>
      </c>
      <c r="B17" s="45" t="s">
        <v>31</v>
      </c>
      <c r="C17" s="20">
        <f>+C18</f>
        <v>97086482000</v>
      </c>
      <c r="D17" s="20">
        <f t="shared" si="6"/>
        <v>0</v>
      </c>
      <c r="E17" s="20">
        <f t="shared" si="6"/>
        <v>0</v>
      </c>
      <c r="F17" s="42">
        <f>+C17</f>
        <v>97086482000</v>
      </c>
      <c r="G17" s="20">
        <f t="shared" si="7"/>
        <v>0</v>
      </c>
      <c r="H17" s="27">
        <f t="shared" si="7"/>
        <v>0</v>
      </c>
      <c r="I17" s="32">
        <f t="shared" si="1"/>
        <v>0</v>
      </c>
      <c r="J17" s="20">
        <f>+F17-H17</f>
        <v>97086482000</v>
      </c>
      <c r="K17" s="3">
        <v>0</v>
      </c>
    </row>
    <row r="18" spans="1:15" x14ac:dyDescent="0.25">
      <c r="A18" s="46">
        <v>4411020600702</v>
      </c>
      <c r="B18" s="45" t="s">
        <v>28</v>
      </c>
      <c r="C18" s="20">
        <f>+C19</f>
        <v>97086482000</v>
      </c>
      <c r="D18" s="20">
        <f t="shared" si="6"/>
        <v>0</v>
      </c>
      <c r="E18" s="20">
        <f t="shared" si="6"/>
        <v>0</v>
      </c>
      <c r="F18" s="20">
        <f t="shared" si="4"/>
        <v>97086482000</v>
      </c>
      <c r="G18" s="20">
        <f>+G19</f>
        <v>0</v>
      </c>
      <c r="H18" s="27">
        <f t="shared" si="7"/>
        <v>0</v>
      </c>
      <c r="I18" s="32">
        <f t="shared" si="1"/>
        <v>0</v>
      </c>
      <c r="J18" s="20">
        <f t="shared" ref="J18:J22" si="8">+F18-H18</f>
        <v>97086482000</v>
      </c>
      <c r="K18" s="3">
        <v>0</v>
      </c>
    </row>
    <row r="19" spans="1:15" s="15" customFormat="1" x14ac:dyDescent="0.25">
      <c r="A19" s="43">
        <v>41102060070209</v>
      </c>
      <c r="B19" s="44" t="s">
        <v>14</v>
      </c>
      <c r="C19" s="36">
        <v>97086482000</v>
      </c>
      <c r="D19" s="36">
        <f>+D20</f>
        <v>0</v>
      </c>
      <c r="E19" s="36">
        <v>0</v>
      </c>
      <c r="F19" s="36">
        <f t="shared" si="4"/>
        <v>97086482000</v>
      </c>
      <c r="G19" s="36">
        <v>0</v>
      </c>
      <c r="H19" s="37">
        <f>+G19</f>
        <v>0</v>
      </c>
      <c r="I19" s="38">
        <f t="shared" si="1"/>
        <v>0</v>
      </c>
      <c r="J19" s="36">
        <f>+F19-H19</f>
        <v>97086482000</v>
      </c>
      <c r="K19" s="39">
        <v>0</v>
      </c>
      <c r="O19" s="16"/>
    </row>
    <row r="20" spans="1:15" x14ac:dyDescent="0.25">
      <c r="A20" s="30">
        <v>412</v>
      </c>
      <c r="B20" s="45" t="s">
        <v>15</v>
      </c>
      <c r="C20" s="20">
        <f>+C21</f>
        <v>350000000</v>
      </c>
      <c r="D20" s="42">
        <v>0</v>
      </c>
      <c r="E20" s="42">
        <v>0</v>
      </c>
      <c r="F20" s="42">
        <f t="shared" si="4"/>
        <v>350000000</v>
      </c>
      <c r="G20" s="20">
        <f t="shared" ref="G20:G21" si="9">+G21</f>
        <v>320383327</v>
      </c>
      <c r="H20" s="27">
        <f>+H21</f>
        <v>320383327</v>
      </c>
      <c r="I20" s="32">
        <f t="shared" si="1"/>
        <v>0.91538093428571432</v>
      </c>
      <c r="J20" s="20">
        <f>+F20-H20</f>
        <v>29616673</v>
      </c>
      <c r="K20" s="40">
        <v>0</v>
      </c>
    </row>
    <row r="21" spans="1:15" x14ac:dyDescent="0.25">
      <c r="A21" s="30">
        <v>41205</v>
      </c>
      <c r="B21" s="31" t="s">
        <v>29</v>
      </c>
      <c r="C21" s="20">
        <f>+C22</f>
        <v>350000000</v>
      </c>
      <c r="D21" s="20">
        <v>0</v>
      </c>
      <c r="E21" s="20">
        <v>0</v>
      </c>
      <c r="F21" s="20">
        <f t="shared" si="4"/>
        <v>350000000</v>
      </c>
      <c r="G21" s="20">
        <f t="shared" si="9"/>
        <v>320383327</v>
      </c>
      <c r="H21" s="27">
        <f>+H22</f>
        <v>320383327</v>
      </c>
      <c r="I21" s="32">
        <f t="shared" si="1"/>
        <v>0.91538093428571432</v>
      </c>
      <c r="J21" s="20">
        <f>+F21-H21</f>
        <v>29616673</v>
      </c>
      <c r="K21" s="40">
        <v>0</v>
      </c>
    </row>
    <row r="22" spans="1:15" s="15" customFormat="1" x14ac:dyDescent="0.25">
      <c r="A22" s="34">
        <v>4120502</v>
      </c>
      <c r="B22" s="35" t="s">
        <v>30</v>
      </c>
      <c r="C22" s="36">
        <v>350000000</v>
      </c>
      <c r="D22" s="36">
        <v>0</v>
      </c>
      <c r="E22" s="36">
        <f>+D22</f>
        <v>0</v>
      </c>
      <c r="F22" s="36">
        <f t="shared" si="4"/>
        <v>350000000</v>
      </c>
      <c r="G22" s="36">
        <v>320383327</v>
      </c>
      <c r="H22" s="37">
        <f>+G22</f>
        <v>320383327</v>
      </c>
      <c r="I22" s="38">
        <f t="shared" si="1"/>
        <v>0.91538093428571432</v>
      </c>
      <c r="J22" s="36">
        <f t="shared" si="8"/>
        <v>29616673</v>
      </c>
      <c r="K22" s="39">
        <v>0</v>
      </c>
      <c r="O22" s="16"/>
    </row>
    <row r="23" spans="1:15" x14ac:dyDescent="0.25">
      <c r="A23" s="52" t="s">
        <v>33</v>
      </c>
      <c r="B23" s="52"/>
      <c r="C23" s="20">
        <f>+C9+C11+C20</f>
        <v>298833027000</v>
      </c>
      <c r="D23" s="20">
        <f t="shared" ref="D23:F23" si="10">+D9+D11+D20</f>
        <v>0</v>
      </c>
      <c r="E23" s="20">
        <f>+E9+E11+E20</f>
        <v>0</v>
      </c>
      <c r="F23" s="20">
        <f t="shared" si="10"/>
        <v>298833027000</v>
      </c>
      <c r="G23" s="20">
        <f>+G9+G11+G20</f>
        <v>93389272468</v>
      </c>
      <c r="H23" s="20">
        <f>+H9+H11+H20</f>
        <v>93389272468</v>
      </c>
      <c r="I23" s="14">
        <f t="shared" si="1"/>
        <v>0.3125132232054123</v>
      </c>
      <c r="J23" s="20">
        <f>+F23-H23</f>
        <v>205443754532</v>
      </c>
      <c r="K23" s="3">
        <f t="shared" si="1"/>
        <v>2.1998646001059239</v>
      </c>
    </row>
    <row r="24" spans="1:15" x14ac:dyDescent="0.25">
      <c r="H24" s="4"/>
    </row>
    <row r="25" spans="1:15" x14ac:dyDescent="0.25">
      <c r="G25" s="5"/>
      <c r="H25" s="6"/>
      <c r="I25" s="10"/>
      <c r="O25" s="13"/>
    </row>
    <row r="26" spans="1:15" x14ac:dyDescent="0.25">
      <c r="B26" s="23"/>
      <c r="G26" s="5"/>
      <c r="H26" s="6"/>
      <c r="J26" s="48"/>
    </row>
    <row r="27" spans="1:15" x14ac:dyDescent="0.25">
      <c r="B27" s="23"/>
      <c r="D27" s="5"/>
      <c r="E27" s="5"/>
      <c r="F27" s="6"/>
      <c r="G27" s="5"/>
      <c r="H27" s="7"/>
      <c r="J27" s="49"/>
    </row>
    <row r="28" spans="1:15" x14ac:dyDescent="0.25">
      <c r="F28" s="7"/>
      <c r="G28" s="5"/>
      <c r="H28" s="5"/>
      <c r="J28" s="50"/>
    </row>
    <row r="30" spans="1:15" x14ac:dyDescent="0.25">
      <c r="A30" s="11"/>
      <c r="B30" s="23" t="s">
        <v>19</v>
      </c>
      <c r="C30" s="51" t="s">
        <v>17</v>
      </c>
      <c r="D30" s="51"/>
      <c r="E30" s="51"/>
      <c r="F30" s="51" t="s">
        <v>35</v>
      </c>
      <c r="G30" s="51"/>
      <c r="H30" s="51"/>
      <c r="I30" s="51" t="s">
        <v>32</v>
      </c>
      <c r="J30" s="51"/>
      <c r="K30" s="51"/>
    </row>
    <row r="31" spans="1:15" s="11" customFormat="1" x14ac:dyDescent="0.25">
      <c r="B31" s="23" t="s">
        <v>21</v>
      </c>
      <c r="C31" s="51" t="s">
        <v>18</v>
      </c>
      <c r="D31" s="51"/>
      <c r="E31" s="51"/>
      <c r="F31" s="51" t="s">
        <v>20</v>
      </c>
      <c r="G31" s="51"/>
      <c r="H31" s="51"/>
      <c r="I31" s="51" t="s">
        <v>22</v>
      </c>
      <c r="J31" s="51"/>
      <c r="K31" s="51"/>
      <c r="O31" s="13"/>
    </row>
    <row r="32" spans="1:15" x14ac:dyDescent="0.25">
      <c r="G32" s="5"/>
    </row>
    <row r="33" spans="6:8" x14ac:dyDescent="0.25">
      <c r="G33" s="5"/>
      <c r="H33" s="5"/>
    </row>
    <row r="34" spans="6:8" x14ac:dyDescent="0.25">
      <c r="F34" s="6"/>
      <c r="G34" s="5"/>
    </row>
    <row r="35" spans="6:8" x14ac:dyDescent="0.25">
      <c r="F35" s="6"/>
      <c r="G35" s="5"/>
    </row>
    <row r="36" spans="6:8" x14ac:dyDescent="0.25">
      <c r="F36" s="6"/>
      <c r="G36" s="5"/>
    </row>
    <row r="37" spans="6:8" x14ac:dyDescent="0.25">
      <c r="G37" s="5"/>
    </row>
    <row r="38" spans="6:8" x14ac:dyDescent="0.25">
      <c r="F38" s="8"/>
    </row>
    <row r="39" spans="6:8" x14ac:dyDescent="0.25">
      <c r="F39" s="8"/>
    </row>
    <row r="40" spans="6:8" x14ac:dyDescent="0.25">
      <c r="F40" s="9"/>
    </row>
  </sheetData>
  <mergeCells count="17">
    <mergeCell ref="A1:K1"/>
    <mergeCell ref="A2:K2"/>
    <mergeCell ref="A6:B6"/>
    <mergeCell ref="C6:C7"/>
    <mergeCell ref="D6:E6"/>
    <mergeCell ref="F6:F7"/>
    <mergeCell ref="G6:H6"/>
    <mergeCell ref="I6:I7"/>
    <mergeCell ref="J6:J7"/>
    <mergeCell ref="K6:K7"/>
    <mergeCell ref="C31:E31"/>
    <mergeCell ref="F31:H31"/>
    <mergeCell ref="I31:K31"/>
    <mergeCell ref="A23:B23"/>
    <mergeCell ref="C30:E30"/>
    <mergeCell ref="F30:H30"/>
    <mergeCell ref="I30:K3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"/>
  <sheetViews>
    <sheetView zoomScale="98" zoomScaleNormal="98" workbookViewId="0">
      <selection activeCell="A3" sqref="A3"/>
    </sheetView>
  </sheetViews>
  <sheetFormatPr baseColWidth="10" defaultRowHeight="15" x14ac:dyDescent="0.25"/>
  <cols>
    <col min="1" max="1" width="17.28515625" bestFit="1" customWidth="1"/>
    <col min="2" max="2" width="40.42578125" bestFit="1" customWidth="1"/>
    <col min="3" max="3" width="16.42578125" customWidth="1"/>
    <col min="4" max="4" width="16.7109375" customWidth="1"/>
    <col min="5" max="5" width="18.85546875" customWidth="1"/>
    <col min="6" max="6" width="19.140625" bestFit="1" customWidth="1"/>
    <col min="7" max="7" width="17.7109375" customWidth="1"/>
    <col min="8" max="8" width="19.28515625" customWidth="1"/>
    <col min="9" max="9" width="10" customWidth="1"/>
    <col min="10" max="10" width="18" bestFit="1" customWidth="1"/>
    <col min="11" max="11" width="11.7109375" customWidth="1"/>
    <col min="13" max="13" width="12" bestFit="1" customWidth="1"/>
    <col min="14" max="14" width="12.7109375" bestFit="1" customWidth="1"/>
    <col min="15" max="15" width="14.85546875" style="12" customWidth="1"/>
  </cols>
  <sheetData>
    <row r="1" spans="1:15" ht="15.75" x14ac:dyDescent="0.25">
      <c r="A1" s="53" t="s">
        <v>16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5" ht="15.75" x14ac:dyDescent="0.25">
      <c r="A2" s="55" t="s">
        <v>38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5" ht="15.75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5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5" x14ac:dyDescent="0.25">
      <c r="A6" s="57" t="s">
        <v>0</v>
      </c>
      <c r="B6" s="57"/>
      <c r="C6" s="57" t="s">
        <v>1</v>
      </c>
      <c r="D6" s="52" t="s">
        <v>2</v>
      </c>
      <c r="E6" s="52"/>
      <c r="F6" s="57" t="s">
        <v>3</v>
      </c>
      <c r="G6" s="52" t="s">
        <v>4</v>
      </c>
      <c r="H6" s="52"/>
      <c r="I6" s="57" t="s">
        <v>9</v>
      </c>
      <c r="J6" s="58" t="s">
        <v>10</v>
      </c>
      <c r="K6" s="58" t="s">
        <v>11</v>
      </c>
    </row>
    <row r="7" spans="1:15" ht="48.75" customHeight="1" x14ac:dyDescent="0.25">
      <c r="A7" s="19" t="s">
        <v>5</v>
      </c>
      <c r="B7" s="19" t="s">
        <v>6</v>
      </c>
      <c r="C7" s="57"/>
      <c r="D7" s="19" t="s">
        <v>7</v>
      </c>
      <c r="E7" s="19" t="s">
        <v>8</v>
      </c>
      <c r="F7" s="57"/>
      <c r="G7" s="19" t="s">
        <v>7</v>
      </c>
      <c r="H7" s="19" t="s">
        <v>8</v>
      </c>
      <c r="I7" s="57"/>
      <c r="J7" s="58"/>
      <c r="K7" s="58"/>
    </row>
    <row r="8" spans="1:15" s="17" customFormat="1" ht="18" customHeight="1" x14ac:dyDescent="0.25">
      <c r="A8" s="25">
        <v>41</v>
      </c>
      <c r="B8" s="26" t="s">
        <v>34</v>
      </c>
      <c r="C8" s="27">
        <f t="shared" ref="C8:F8" si="0">+C9+C11+C20</f>
        <v>298833027000</v>
      </c>
      <c r="D8" s="27">
        <f t="shared" si="0"/>
        <v>0</v>
      </c>
      <c r="E8" s="27">
        <f t="shared" si="0"/>
        <v>0</v>
      </c>
      <c r="F8" s="27">
        <f t="shared" si="0"/>
        <v>298833027000</v>
      </c>
      <c r="G8" s="27">
        <f>+G9+G11+G20</f>
        <v>7714816440</v>
      </c>
      <c r="H8" s="27">
        <f>+H9+H11+H21</f>
        <v>101104088908</v>
      </c>
      <c r="I8" s="28">
        <f t="shared" ref="I8:K23" si="1">+H8/F8</f>
        <v>0.33832970178359839</v>
      </c>
      <c r="J8" s="29">
        <f>+F8-H8</f>
        <v>197728938092</v>
      </c>
      <c r="K8" s="28">
        <f t="shared" si="1"/>
        <v>1.9556967500288154</v>
      </c>
      <c r="O8" s="18"/>
    </row>
    <row r="9" spans="1:15" x14ac:dyDescent="0.25">
      <c r="A9" s="30">
        <v>410</v>
      </c>
      <c r="B9" s="31" t="s">
        <v>12</v>
      </c>
      <c r="C9" s="20">
        <f t="shared" ref="C9:F9" si="2">+C10</f>
        <v>49939111000</v>
      </c>
      <c r="D9" s="20">
        <f t="shared" si="2"/>
        <v>0</v>
      </c>
      <c r="E9" s="20">
        <f t="shared" si="2"/>
        <v>0</v>
      </c>
      <c r="F9" s="20">
        <f t="shared" si="2"/>
        <v>49939111000</v>
      </c>
      <c r="G9" s="20">
        <f>+G10</f>
        <v>0</v>
      </c>
      <c r="H9" s="27">
        <f>+H10</f>
        <v>90037663725</v>
      </c>
      <c r="I9" s="32">
        <f t="shared" si="1"/>
        <v>1.8029488695743903</v>
      </c>
      <c r="J9" s="20">
        <f>+F9-H9</f>
        <v>-40098552725</v>
      </c>
      <c r="K9" s="40">
        <f t="shared" si="1"/>
        <v>-0.44535310075872364</v>
      </c>
    </row>
    <row r="10" spans="1:15" s="15" customFormat="1" x14ac:dyDescent="0.25">
      <c r="A10" s="34">
        <v>41002</v>
      </c>
      <c r="B10" s="35" t="s">
        <v>36</v>
      </c>
      <c r="C10" s="36">
        <v>49939111000</v>
      </c>
      <c r="D10" s="36">
        <v>0</v>
      </c>
      <c r="E10" s="36">
        <f>+D10</f>
        <v>0</v>
      </c>
      <c r="F10" s="36">
        <f>+C10+E10</f>
        <v>49939111000</v>
      </c>
      <c r="G10" s="47"/>
      <c r="H10" s="37">
        <f>+G10+'EJECUCION  INGRESOS 2023 ENERO'!H10</f>
        <v>90037663725</v>
      </c>
      <c r="I10" s="38">
        <f>+H10/F10</f>
        <v>1.8029488695743903</v>
      </c>
      <c r="J10" s="36">
        <f>+F10-H10</f>
        <v>-40098552725</v>
      </c>
      <c r="K10" s="40">
        <f t="shared" si="1"/>
        <v>-0.44535310075872364</v>
      </c>
      <c r="O10" s="16"/>
    </row>
    <row r="11" spans="1:15" x14ac:dyDescent="0.25">
      <c r="A11" s="30">
        <v>411</v>
      </c>
      <c r="B11" s="31" t="s">
        <v>13</v>
      </c>
      <c r="C11" s="20">
        <f>+C12</f>
        <v>248543916000</v>
      </c>
      <c r="D11" s="20">
        <f>+D12</f>
        <v>0</v>
      </c>
      <c r="E11" s="20">
        <f>+E12</f>
        <v>0</v>
      </c>
      <c r="F11" s="20">
        <f>+C11+E11</f>
        <v>248543916000</v>
      </c>
      <c r="G11" s="20">
        <f>+G12</f>
        <v>7395481427</v>
      </c>
      <c r="H11" s="27">
        <f>+H12</f>
        <v>10426706843</v>
      </c>
      <c r="I11" s="32">
        <f t="shared" si="1"/>
        <v>4.1951165052859313E-2</v>
      </c>
      <c r="J11" s="20">
        <f>+F11-H11</f>
        <v>238117209157</v>
      </c>
      <c r="K11" s="40">
        <f t="shared" si="1"/>
        <v>22.837240246843681</v>
      </c>
    </row>
    <row r="12" spans="1:15" x14ac:dyDescent="0.25">
      <c r="A12" s="30">
        <v>41102</v>
      </c>
      <c r="B12" s="31" t="s">
        <v>23</v>
      </c>
      <c r="C12" s="20">
        <f>+C13+C16</f>
        <v>248543916000</v>
      </c>
      <c r="D12" s="20">
        <f>+D13+D16</f>
        <v>0</v>
      </c>
      <c r="E12" s="20">
        <f>+E13+E16</f>
        <v>0</v>
      </c>
      <c r="F12" s="20">
        <f>+C12+E12</f>
        <v>248543916000</v>
      </c>
      <c r="G12" s="20">
        <f>+G13+G16</f>
        <v>7395481427</v>
      </c>
      <c r="H12" s="27">
        <f>+H13+H16</f>
        <v>10426706843</v>
      </c>
      <c r="I12" s="41">
        <f t="shared" si="1"/>
        <v>4.1951165052859313E-2</v>
      </c>
      <c r="J12" s="20">
        <f>+F12-H12</f>
        <v>238117209157</v>
      </c>
      <c r="K12" s="40">
        <f t="shared" si="1"/>
        <v>22.837240246843681</v>
      </c>
    </row>
    <row r="13" spans="1:15" ht="16.5" customHeight="1" x14ac:dyDescent="0.25">
      <c r="A13" s="30">
        <v>4110205</v>
      </c>
      <c r="B13" s="31" t="s">
        <v>24</v>
      </c>
      <c r="C13" s="20">
        <f t="shared" ref="C13:E14" si="3">+C14</f>
        <v>151457434000</v>
      </c>
      <c r="D13" s="20">
        <f t="shared" si="3"/>
        <v>0</v>
      </c>
      <c r="E13" s="20">
        <f t="shared" si="3"/>
        <v>0</v>
      </c>
      <c r="F13" s="20">
        <f t="shared" ref="F13:F22" si="4">+C13+E13</f>
        <v>151457434000</v>
      </c>
      <c r="G13" s="20">
        <f>+G14</f>
        <v>144714427</v>
      </c>
      <c r="H13" s="27">
        <f>+H14</f>
        <v>3175939843</v>
      </c>
      <c r="I13" s="32">
        <f t="shared" si="1"/>
        <v>2.0969190875107523E-2</v>
      </c>
      <c r="J13" s="20">
        <f t="shared" ref="J13:J16" si="5">+F13-H13</f>
        <v>148281494157</v>
      </c>
      <c r="K13" s="40">
        <f t="shared" si="1"/>
        <v>46.689012225411979</v>
      </c>
    </row>
    <row r="14" spans="1:15" ht="15.75" customHeight="1" x14ac:dyDescent="0.25">
      <c r="A14" s="30">
        <v>4110205001</v>
      </c>
      <c r="B14" s="31" t="s">
        <v>25</v>
      </c>
      <c r="C14" s="20">
        <f t="shared" si="3"/>
        <v>151457434000</v>
      </c>
      <c r="D14" s="20">
        <f t="shared" si="3"/>
        <v>0</v>
      </c>
      <c r="E14" s="20">
        <f t="shared" si="3"/>
        <v>0</v>
      </c>
      <c r="F14" s="20">
        <f t="shared" si="4"/>
        <v>151457434000</v>
      </c>
      <c r="G14" s="20">
        <f>+G15</f>
        <v>144714427</v>
      </c>
      <c r="H14" s="27">
        <f>+H15</f>
        <v>3175939843</v>
      </c>
      <c r="I14" s="41">
        <f t="shared" si="1"/>
        <v>2.0969190875107523E-2</v>
      </c>
      <c r="J14" s="42">
        <f>+F14-H14</f>
        <v>148281494157</v>
      </c>
      <c r="K14" s="33">
        <f t="shared" si="1"/>
        <v>46.689012225411979</v>
      </c>
    </row>
    <row r="15" spans="1:15" s="15" customFormat="1" x14ac:dyDescent="0.25">
      <c r="A15" s="43">
        <v>411020500105</v>
      </c>
      <c r="B15" s="44" t="s">
        <v>26</v>
      </c>
      <c r="C15" s="36">
        <v>151457434000</v>
      </c>
      <c r="D15" s="36">
        <v>0</v>
      </c>
      <c r="E15" s="36">
        <f>+D15</f>
        <v>0</v>
      </c>
      <c r="F15" s="36">
        <f t="shared" si="4"/>
        <v>151457434000</v>
      </c>
      <c r="G15" s="36">
        <v>144714427</v>
      </c>
      <c r="H15" s="37">
        <f>+G15+'EJECUCION  INGRESOS 2023 ENERO'!H15</f>
        <v>3175939843</v>
      </c>
      <c r="I15" s="38">
        <f t="shared" si="1"/>
        <v>2.0969190875107523E-2</v>
      </c>
      <c r="J15" s="36">
        <f>+F15-H15</f>
        <v>148281494157</v>
      </c>
      <c r="K15" s="39">
        <f t="shared" si="1"/>
        <v>46.689012225411979</v>
      </c>
      <c r="N15" s="47"/>
      <c r="O15" s="16"/>
    </row>
    <row r="16" spans="1:15" ht="14.25" customHeight="1" x14ac:dyDescent="0.25">
      <c r="A16" s="30">
        <v>4110206</v>
      </c>
      <c r="B16" s="45" t="s">
        <v>27</v>
      </c>
      <c r="C16" s="20">
        <f>+C17</f>
        <v>97086482000</v>
      </c>
      <c r="D16" s="20">
        <f t="shared" ref="D16:E18" si="6">+D17</f>
        <v>0</v>
      </c>
      <c r="E16" s="20">
        <f t="shared" si="6"/>
        <v>0</v>
      </c>
      <c r="F16" s="20">
        <f>+C16</f>
        <v>97086482000</v>
      </c>
      <c r="G16" s="20">
        <f t="shared" ref="G16:H18" si="7">+G17</f>
        <v>7250767000</v>
      </c>
      <c r="H16" s="27">
        <f t="shared" si="7"/>
        <v>7250767000</v>
      </c>
      <c r="I16" s="32">
        <f t="shared" si="1"/>
        <v>7.4683589832825539E-2</v>
      </c>
      <c r="J16" s="42">
        <f t="shared" si="5"/>
        <v>89835715000</v>
      </c>
      <c r="K16" s="33">
        <v>0</v>
      </c>
    </row>
    <row r="17" spans="1:15" x14ac:dyDescent="0.25">
      <c r="A17" s="30">
        <v>4110206007</v>
      </c>
      <c r="B17" s="45" t="s">
        <v>31</v>
      </c>
      <c r="C17" s="20">
        <f>+C18</f>
        <v>97086482000</v>
      </c>
      <c r="D17" s="20">
        <f t="shared" si="6"/>
        <v>0</v>
      </c>
      <c r="E17" s="20">
        <f t="shared" si="6"/>
        <v>0</v>
      </c>
      <c r="F17" s="42">
        <f>+C17</f>
        <v>97086482000</v>
      </c>
      <c r="G17" s="20">
        <f t="shared" si="7"/>
        <v>7250767000</v>
      </c>
      <c r="H17" s="27">
        <f t="shared" si="7"/>
        <v>7250767000</v>
      </c>
      <c r="I17" s="32">
        <f t="shared" si="1"/>
        <v>7.4683589832825539E-2</v>
      </c>
      <c r="J17" s="20">
        <f>+F17-H17</f>
        <v>89835715000</v>
      </c>
      <c r="K17" s="3">
        <v>0</v>
      </c>
    </row>
    <row r="18" spans="1:15" x14ac:dyDescent="0.25">
      <c r="A18" s="46">
        <v>4411020600702</v>
      </c>
      <c r="B18" s="45" t="s">
        <v>28</v>
      </c>
      <c r="C18" s="20">
        <f>+C19</f>
        <v>97086482000</v>
      </c>
      <c r="D18" s="20">
        <f t="shared" si="6"/>
        <v>0</v>
      </c>
      <c r="E18" s="20">
        <f t="shared" si="6"/>
        <v>0</v>
      </c>
      <c r="F18" s="20">
        <f t="shared" si="4"/>
        <v>97086482000</v>
      </c>
      <c r="G18" s="20">
        <f>+G19</f>
        <v>7250767000</v>
      </c>
      <c r="H18" s="27">
        <f t="shared" si="7"/>
        <v>7250767000</v>
      </c>
      <c r="I18" s="32">
        <f t="shared" si="1"/>
        <v>7.4683589832825539E-2</v>
      </c>
      <c r="J18" s="20">
        <f t="shared" ref="J18:J22" si="8">+F18-H18</f>
        <v>89835715000</v>
      </c>
      <c r="K18" s="3">
        <v>0</v>
      </c>
    </row>
    <row r="19" spans="1:15" s="15" customFormat="1" x14ac:dyDescent="0.25">
      <c r="A19" s="43">
        <v>41102060070209</v>
      </c>
      <c r="B19" s="44" t="s">
        <v>14</v>
      </c>
      <c r="C19" s="36">
        <v>97086482000</v>
      </c>
      <c r="D19" s="36">
        <f>+D20</f>
        <v>0</v>
      </c>
      <c r="E19" s="36">
        <v>0</v>
      </c>
      <c r="F19" s="36">
        <f t="shared" si="4"/>
        <v>97086482000</v>
      </c>
      <c r="G19" s="36">
        <v>7250767000</v>
      </c>
      <c r="H19" s="37">
        <f>+G19+'EJECUCION  INGRESOS 2023 ENERO'!H19</f>
        <v>7250767000</v>
      </c>
      <c r="I19" s="38">
        <f t="shared" si="1"/>
        <v>7.4683589832825539E-2</v>
      </c>
      <c r="J19" s="36">
        <f>+F19-H19</f>
        <v>89835715000</v>
      </c>
      <c r="K19" s="39">
        <v>0</v>
      </c>
      <c r="O19" s="16"/>
    </row>
    <row r="20" spans="1:15" x14ac:dyDescent="0.25">
      <c r="A20" s="30">
        <v>412</v>
      </c>
      <c r="B20" s="45" t="s">
        <v>15</v>
      </c>
      <c r="C20" s="20">
        <f>+C21</f>
        <v>350000000</v>
      </c>
      <c r="D20" s="42">
        <v>0</v>
      </c>
      <c r="E20" s="42">
        <v>0</v>
      </c>
      <c r="F20" s="42">
        <f t="shared" si="4"/>
        <v>350000000</v>
      </c>
      <c r="G20" s="20">
        <f t="shared" ref="G20:G21" si="9">+G21</f>
        <v>319335013</v>
      </c>
      <c r="H20" s="27">
        <f>+H21</f>
        <v>639718340</v>
      </c>
      <c r="I20" s="32">
        <f t="shared" si="1"/>
        <v>1.8277666857142858</v>
      </c>
      <c r="J20" s="20">
        <f>+F20-H20</f>
        <v>-289718340</v>
      </c>
      <c r="K20" s="40">
        <v>0</v>
      </c>
    </row>
    <row r="21" spans="1:15" x14ac:dyDescent="0.25">
      <c r="A21" s="30">
        <v>41205</v>
      </c>
      <c r="B21" s="31" t="s">
        <v>29</v>
      </c>
      <c r="C21" s="20">
        <f>+C22</f>
        <v>350000000</v>
      </c>
      <c r="D21" s="20">
        <v>0</v>
      </c>
      <c r="E21" s="20">
        <v>0</v>
      </c>
      <c r="F21" s="20">
        <f t="shared" si="4"/>
        <v>350000000</v>
      </c>
      <c r="G21" s="20">
        <f t="shared" si="9"/>
        <v>319335013</v>
      </c>
      <c r="H21" s="27">
        <f>+H22</f>
        <v>639718340</v>
      </c>
      <c r="I21" s="32">
        <f t="shared" si="1"/>
        <v>1.8277666857142858</v>
      </c>
      <c r="J21" s="20">
        <f>+F21-H21</f>
        <v>-289718340</v>
      </c>
      <c r="K21" s="40">
        <v>0</v>
      </c>
    </row>
    <row r="22" spans="1:15" s="15" customFormat="1" x14ac:dyDescent="0.25">
      <c r="A22" s="34">
        <v>4120502</v>
      </c>
      <c r="B22" s="35" t="s">
        <v>30</v>
      </c>
      <c r="C22" s="36">
        <v>350000000</v>
      </c>
      <c r="D22" s="36">
        <v>0</v>
      </c>
      <c r="E22" s="36">
        <f>+D22</f>
        <v>0</v>
      </c>
      <c r="F22" s="36">
        <f t="shared" si="4"/>
        <v>350000000</v>
      </c>
      <c r="G22" s="36">
        <v>319335013</v>
      </c>
      <c r="H22" s="37">
        <f>+G22+'EJECUCION  INGRESOS 2023 ENERO'!H22</f>
        <v>639718340</v>
      </c>
      <c r="I22" s="38">
        <f t="shared" si="1"/>
        <v>1.8277666857142858</v>
      </c>
      <c r="J22" s="36">
        <f t="shared" si="8"/>
        <v>-289718340</v>
      </c>
      <c r="K22" s="39">
        <v>0</v>
      </c>
      <c r="O22" s="16"/>
    </row>
    <row r="23" spans="1:15" x14ac:dyDescent="0.25">
      <c r="A23" s="52" t="s">
        <v>33</v>
      </c>
      <c r="B23" s="52"/>
      <c r="C23" s="20">
        <f>+C9+C11+C20</f>
        <v>298833027000</v>
      </c>
      <c r="D23" s="20">
        <f t="shared" ref="D23:F23" si="10">+D9+D11+D20</f>
        <v>0</v>
      </c>
      <c r="E23" s="20">
        <f>+E9+E11+E20</f>
        <v>0</v>
      </c>
      <c r="F23" s="20">
        <f t="shared" si="10"/>
        <v>298833027000</v>
      </c>
      <c r="G23" s="20">
        <f>+G9+G11+G20</f>
        <v>7714816440</v>
      </c>
      <c r="H23" s="20">
        <f>+H9+H11+H20</f>
        <v>101104088908</v>
      </c>
      <c r="I23" s="14">
        <f t="shared" si="1"/>
        <v>0.33832970178359839</v>
      </c>
      <c r="J23" s="20">
        <f>+F23-H23</f>
        <v>197728938092</v>
      </c>
      <c r="K23" s="3">
        <f t="shared" si="1"/>
        <v>1.9556967500288154</v>
      </c>
    </row>
    <row r="24" spans="1:15" x14ac:dyDescent="0.25">
      <c r="H24" s="4"/>
    </row>
    <row r="25" spans="1:15" x14ac:dyDescent="0.25">
      <c r="G25" s="5"/>
      <c r="H25" s="6"/>
      <c r="I25" s="10"/>
      <c r="O25" s="13"/>
    </row>
    <row r="26" spans="1:15" x14ac:dyDescent="0.25">
      <c r="B26" s="23"/>
      <c r="G26" s="5"/>
      <c r="H26" s="6"/>
      <c r="J26" s="48"/>
    </row>
    <row r="27" spans="1:15" x14ac:dyDescent="0.25">
      <c r="B27" s="23"/>
      <c r="D27" s="5"/>
      <c r="E27" s="5"/>
      <c r="F27" s="6"/>
      <c r="G27" s="5"/>
      <c r="H27" s="7"/>
      <c r="J27" s="49"/>
    </row>
    <row r="28" spans="1:15" x14ac:dyDescent="0.25">
      <c r="F28" s="7"/>
      <c r="G28" s="5"/>
      <c r="H28" s="5"/>
      <c r="J28" s="50"/>
    </row>
    <row r="30" spans="1:15" x14ac:dyDescent="0.25">
      <c r="A30" s="11"/>
      <c r="B30" s="23" t="s">
        <v>19</v>
      </c>
      <c r="C30" s="51" t="s">
        <v>17</v>
      </c>
      <c r="D30" s="51"/>
      <c r="E30" s="51"/>
      <c r="F30" s="51" t="s">
        <v>35</v>
      </c>
      <c r="G30" s="51"/>
      <c r="H30" s="51"/>
      <c r="I30" s="51" t="s">
        <v>32</v>
      </c>
      <c r="J30" s="51"/>
      <c r="K30" s="51"/>
    </row>
    <row r="31" spans="1:15" s="11" customFormat="1" x14ac:dyDescent="0.25">
      <c r="B31" s="23" t="s">
        <v>21</v>
      </c>
      <c r="C31" s="51" t="s">
        <v>18</v>
      </c>
      <c r="D31" s="51"/>
      <c r="E31" s="51"/>
      <c r="F31" s="51" t="s">
        <v>20</v>
      </c>
      <c r="G31" s="51"/>
      <c r="H31" s="51"/>
      <c r="I31" s="51" t="s">
        <v>22</v>
      </c>
      <c r="J31" s="51"/>
      <c r="K31" s="51"/>
      <c r="O31" s="13"/>
    </row>
    <row r="32" spans="1:15" x14ac:dyDescent="0.25">
      <c r="G32" s="5"/>
    </row>
    <row r="33" spans="6:8" x14ac:dyDescent="0.25">
      <c r="G33" s="5"/>
      <c r="H33" s="5"/>
    </row>
    <row r="34" spans="6:8" x14ac:dyDescent="0.25">
      <c r="F34" s="6"/>
      <c r="G34" s="5"/>
    </row>
    <row r="35" spans="6:8" x14ac:dyDescent="0.25">
      <c r="F35" s="6"/>
      <c r="G35" s="5"/>
    </row>
    <row r="36" spans="6:8" x14ac:dyDescent="0.25">
      <c r="F36" s="6"/>
      <c r="G36" s="5"/>
    </row>
    <row r="37" spans="6:8" x14ac:dyDescent="0.25">
      <c r="G37" s="5"/>
    </row>
    <row r="38" spans="6:8" x14ac:dyDescent="0.25">
      <c r="F38" s="8"/>
    </row>
    <row r="39" spans="6:8" x14ac:dyDescent="0.25">
      <c r="F39" s="8"/>
    </row>
    <row r="40" spans="6:8" x14ac:dyDescent="0.25">
      <c r="F40" s="9"/>
    </row>
  </sheetData>
  <mergeCells count="17">
    <mergeCell ref="A23:B23"/>
    <mergeCell ref="C30:E30"/>
    <mergeCell ref="F30:H30"/>
    <mergeCell ref="I30:K30"/>
    <mergeCell ref="C31:E31"/>
    <mergeCell ref="F31:H31"/>
    <mergeCell ref="I31:K31"/>
    <mergeCell ref="A1:K1"/>
    <mergeCell ref="A2:K2"/>
    <mergeCell ref="A6:B6"/>
    <mergeCell ref="C6:C7"/>
    <mergeCell ref="D6:E6"/>
    <mergeCell ref="F6:F7"/>
    <mergeCell ref="G6:H6"/>
    <mergeCell ref="I6:I7"/>
    <mergeCell ref="J6:J7"/>
    <mergeCell ref="K6:K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topLeftCell="A6" zoomScale="98" zoomScaleNormal="98" workbookViewId="0">
      <selection activeCell="F22" sqref="F22"/>
    </sheetView>
  </sheetViews>
  <sheetFormatPr baseColWidth="10" defaultRowHeight="15" x14ac:dyDescent="0.25"/>
  <cols>
    <col min="1" max="1" width="17.28515625" bestFit="1" customWidth="1"/>
    <col min="2" max="2" width="40.42578125" bestFit="1" customWidth="1"/>
    <col min="3" max="3" width="16.42578125" customWidth="1"/>
    <col min="4" max="4" width="16.7109375" customWidth="1"/>
    <col min="5" max="5" width="18.85546875" customWidth="1"/>
    <col min="6" max="6" width="19.140625" bestFit="1" customWidth="1"/>
    <col min="7" max="7" width="17.7109375" customWidth="1"/>
    <col min="8" max="8" width="19.28515625" customWidth="1"/>
    <col min="9" max="9" width="10" customWidth="1"/>
    <col min="10" max="10" width="18" bestFit="1" customWidth="1"/>
    <col min="11" max="11" width="11.7109375" customWidth="1"/>
    <col min="13" max="13" width="12" bestFit="1" customWidth="1"/>
    <col min="14" max="14" width="12.7109375" bestFit="1" customWidth="1"/>
    <col min="15" max="15" width="14.85546875" style="12" customWidth="1"/>
  </cols>
  <sheetData>
    <row r="1" spans="1:15" ht="15.75" x14ac:dyDescent="0.25">
      <c r="A1" s="53" t="s">
        <v>16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5" ht="15.75" x14ac:dyDescent="0.25">
      <c r="A2" s="55" t="s">
        <v>39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5" ht="15.75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5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5" x14ac:dyDescent="0.25">
      <c r="A6" s="57" t="s">
        <v>0</v>
      </c>
      <c r="B6" s="57"/>
      <c r="C6" s="57" t="s">
        <v>1</v>
      </c>
      <c r="D6" s="52" t="s">
        <v>2</v>
      </c>
      <c r="E6" s="52"/>
      <c r="F6" s="57" t="s">
        <v>3</v>
      </c>
      <c r="G6" s="52" t="s">
        <v>4</v>
      </c>
      <c r="H6" s="52"/>
      <c r="I6" s="57" t="s">
        <v>9</v>
      </c>
      <c r="J6" s="58" t="s">
        <v>10</v>
      </c>
      <c r="K6" s="58" t="s">
        <v>11</v>
      </c>
    </row>
    <row r="7" spans="1:15" ht="48.75" customHeight="1" x14ac:dyDescent="0.25">
      <c r="A7" s="19" t="s">
        <v>5</v>
      </c>
      <c r="B7" s="19" t="s">
        <v>6</v>
      </c>
      <c r="C7" s="57"/>
      <c r="D7" s="19" t="s">
        <v>7</v>
      </c>
      <c r="E7" s="19" t="s">
        <v>8</v>
      </c>
      <c r="F7" s="57"/>
      <c r="G7" s="19" t="s">
        <v>7</v>
      </c>
      <c r="H7" s="19" t="s">
        <v>8</v>
      </c>
      <c r="I7" s="57"/>
      <c r="J7" s="58"/>
      <c r="K7" s="58"/>
    </row>
    <row r="8" spans="1:15" s="17" customFormat="1" ht="18" customHeight="1" x14ac:dyDescent="0.25">
      <c r="A8" s="25">
        <v>41</v>
      </c>
      <c r="B8" s="26" t="s">
        <v>34</v>
      </c>
      <c r="C8" s="27">
        <f t="shared" ref="C8:F8" si="0">+C9+C11+C20</f>
        <v>298833027000</v>
      </c>
      <c r="D8" s="27">
        <f t="shared" si="0"/>
        <v>0</v>
      </c>
      <c r="E8" s="27">
        <f t="shared" si="0"/>
        <v>0</v>
      </c>
      <c r="F8" s="27">
        <f t="shared" si="0"/>
        <v>298833027000</v>
      </c>
      <c r="G8" s="27">
        <f>+G9+G11+G20</f>
        <v>347470886</v>
      </c>
      <c r="H8" s="27">
        <f>+H9+H11+H21</f>
        <v>101451559794</v>
      </c>
      <c r="I8" s="28">
        <f t="shared" ref="I8:K23" si="1">+H8/F8</f>
        <v>0.33949246109935499</v>
      </c>
      <c r="J8" s="29">
        <f>+F8-H8</f>
        <v>197381467206</v>
      </c>
      <c r="K8" s="3">
        <f t="shared" si="1"/>
        <v>1.945573509237198</v>
      </c>
      <c r="O8" s="18"/>
    </row>
    <row r="9" spans="1:15" x14ac:dyDescent="0.25">
      <c r="A9" s="30">
        <v>410</v>
      </c>
      <c r="B9" s="31" t="s">
        <v>12</v>
      </c>
      <c r="C9" s="20">
        <f t="shared" ref="C9:F9" si="2">+C10</f>
        <v>49939111000</v>
      </c>
      <c r="D9" s="20">
        <f t="shared" si="2"/>
        <v>0</v>
      </c>
      <c r="E9" s="20">
        <f t="shared" si="2"/>
        <v>0</v>
      </c>
      <c r="F9" s="20">
        <f t="shared" si="2"/>
        <v>49939111000</v>
      </c>
      <c r="G9" s="20">
        <f>+G10</f>
        <v>1</v>
      </c>
      <c r="H9" s="27">
        <f>+H10</f>
        <v>90037663726</v>
      </c>
      <c r="I9" s="32">
        <f t="shared" si="1"/>
        <v>1.8029488695944147</v>
      </c>
      <c r="J9" s="20">
        <f>+F9-H9</f>
        <v>-40098552726</v>
      </c>
      <c r="K9" s="40">
        <f t="shared" si="1"/>
        <v>-0.44535310076488377</v>
      </c>
    </row>
    <row r="10" spans="1:15" s="15" customFormat="1" x14ac:dyDescent="0.25">
      <c r="A10" s="34">
        <v>41002</v>
      </c>
      <c r="B10" s="35" t="s">
        <v>36</v>
      </c>
      <c r="C10" s="36">
        <v>49939111000</v>
      </c>
      <c r="D10" s="36">
        <v>0</v>
      </c>
      <c r="E10" s="36">
        <f>+D10</f>
        <v>0</v>
      </c>
      <c r="F10" s="36">
        <f>+C10+E10</f>
        <v>49939111000</v>
      </c>
      <c r="G10" s="47">
        <v>1</v>
      </c>
      <c r="H10" s="37">
        <f>+G10+'EJECUCION  INGRESOS 2023 FEB'!H10</f>
        <v>90037663726</v>
      </c>
      <c r="I10" s="38">
        <f>+H10/F10</f>
        <v>1.8029488695944147</v>
      </c>
      <c r="J10" s="36">
        <f>+F10-H10</f>
        <v>-40098552726</v>
      </c>
      <c r="K10" s="38">
        <f t="shared" si="1"/>
        <v>-0.44535310076488377</v>
      </c>
      <c r="O10" s="16"/>
    </row>
    <row r="11" spans="1:15" x14ac:dyDescent="0.25">
      <c r="A11" s="30">
        <v>411</v>
      </c>
      <c r="B11" s="31" t="s">
        <v>13</v>
      </c>
      <c r="C11" s="20">
        <f>+C12</f>
        <v>248543916000</v>
      </c>
      <c r="D11" s="20">
        <f>+D12</f>
        <v>0</v>
      </c>
      <c r="E11" s="20">
        <f>+E12</f>
        <v>0</v>
      </c>
      <c r="F11" s="20">
        <f>+C11+E11</f>
        <v>248543916000</v>
      </c>
      <c r="G11" s="20">
        <f>+G12</f>
        <v>0</v>
      </c>
      <c r="H11" s="27">
        <f>+H12</f>
        <v>10426706843</v>
      </c>
      <c r="I11" s="32">
        <f t="shared" si="1"/>
        <v>4.1951165052859313E-2</v>
      </c>
      <c r="J11" s="20">
        <f>+F11-H11</f>
        <v>238117209157</v>
      </c>
      <c r="K11" s="40">
        <f t="shared" si="1"/>
        <v>22.837240246843681</v>
      </c>
    </row>
    <row r="12" spans="1:15" x14ac:dyDescent="0.25">
      <c r="A12" s="30">
        <v>41102</v>
      </c>
      <c r="B12" s="31" t="s">
        <v>23</v>
      </c>
      <c r="C12" s="20">
        <f>+C13+C16</f>
        <v>248543916000</v>
      </c>
      <c r="D12" s="20">
        <f>+D13+D16</f>
        <v>0</v>
      </c>
      <c r="E12" s="20">
        <f>+E13+E16</f>
        <v>0</v>
      </c>
      <c r="F12" s="20">
        <f>+C12+E12</f>
        <v>248543916000</v>
      </c>
      <c r="G12" s="20">
        <f>+G13+G16</f>
        <v>0</v>
      </c>
      <c r="H12" s="27">
        <f>+H13+H16</f>
        <v>10426706843</v>
      </c>
      <c r="I12" s="41">
        <f t="shared" si="1"/>
        <v>4.1951165052859313E-2</v>
      </c>
      <c r="J12" s="20">
        <f>+F12-H12</f>
        <v>238117209157</v>
      </c>
      <c r="K12" s="40">
        <f t="shared" si="1"/>
        <v>22.837240246843681</v>
      </c>
    </row>
    <row r="13" spans="1:15" ht="16.5" customHeight="1" x14ac:dyDescent="0.25">
      <c r="A13" s="30">
        <v>4110205</v>
      </c>
      <c r="B13" s="31" t="s">
        <v>24</v>
      </c>
      <c r="C13" s="20">
        <f t="shared" ref="C13:E14" si="3">+C14</f>
        <v>151457434000</v>
      </c>
      <c r="D13" s="20">
        <f t="shared" si="3"/>
        <v>0</v>
      </c>
      <c r="E13" s="20">
        <f t="shared" si="3"/>
        <v>0</v>
      </c>
      <c r="F13" s="20">
        <f t="shared" ref="F13:F22" si="4">+C13+E13</f>
        <v>151457434000</v>
      </c>
      <c r="G13" s="20">
        <f>+G14</f>
        <v>0</v>
      </c>
      <c r="H13" s="27">
        <f>+H14</f>
        <v>3175939843</v>
      </c>
      <c r="I13" s="32">
        <f t="shared" si="1"/>
        <v>2.0969190875107523E-2</v>
      </c>
      <c r="J13" s="20">
        <f t="shared" ref="J13:J16" si="5">+F13-H13</f>
        <v>148281494157</v>
      </c>
      <c r="K13" s="40">
        <f t="shared" si="1"/>
        <v>46.689012225411979</v>
      </c>
    </row>
    <row r="14" spans="1:15" ht="15.75" customHeight="1" x14ac:dyDescent="0.25">
      <c r="A14" s="30">
        <v>4110205001</v>
      </c>
      <c r="B14" s="31" t="s">
        <v>25</v>
      </c>
      <c r="C14" s="20">
        <f t="shared" si="3"/>
        <v>151457434000</v>
      </c>
      <c r="D14" s="20">
        <f t="shared" si="3"/>
        <v>0</v>
      </c>
      <c r="E14" s="20">
        <f t="shared" si="3"/>
        <v>0</v>
      </c>
      <c r="F14" s="20">
        <f t="shared" si="4"/>
        <v>151457434000</v>
      </c>
      <c r="G14" s="20">
        <f>+G15</f>
        <v>0</v>
      </c>
      <c r="H14" s="27">
        <f>+H15</f>
        <v>3175939843</v>
      </c>
      <c r="I14" s="41">
        <f t="shared" si="1"/>
        <v>2.0969190875107523E-2</v>
      </c>
      <c r="J14" s="42">
        <f>+F14-H14</f>
        <v>148281494157</v>
      </c>
      <c r="K14" s="33">
        <f t="shared" si="1"/>
        <v>46.689012225411979</v>
      </c>
    </row>
    <row r="15" spans="1:15" s="15" customFormat="1" x14ac:dyDescent="0.25">
      <c r="A15" s="43">
        <v>411020500105</v>
      </c>
      <c r="B15" s="44" t="s">
        <v>26</v>
      </c>
      <c r="C15" s="36">
        <v>151457434000</v>
      </c>
      <c r="D15" s="36">
        <v>0</v>
      </c>
      <c r="E15" s="36">
        <f>+D15</f>
        <v>0</v>
      </c>
      <c r="F15" s="36">
        <f t="shared" si="4"/>
        <v>151457434000</v>
      </c>
      <c r="G15" s="36">
        <v>0</v>
      </c>
      <c r="H15" s="37">
        <f>+G15+'EJECUCION  INGRESOS 2023 FEB'!H15</f>
        <v>3175939843</v>
      </c>
      <c r="I15" s="38">
        <f t="shared" si="1"/>
        <v>2.0969190875107523E-2</v>
      </c>
      <c r="J15" s="36">
        <f>+F15-H15</f>
        <v>148281494157</v>
      </c>
      <c r="K15" s="39">
        <f t="shared" si="1"/>
        <v>46.689012225411979</v>
      </c>
      <c r="N15" s="47"/>
      <c r="O15" s="16"/>
    </row>
    <row r="16" spans="1:15" ht="14.25" customHeight="1" x14ac:dyDescent="0.25">
      <c r="A16" s="30">
        <v>4110206</v>
      </c>
      <c r="B16" s="45" t="s">
        <v>27</v>
      </c>
      <c r="C16" s="20">
        <f>+C17</f>
        <v>97086482000</v>
      </c>
      <c r="D16" s="20">
        <f t="shared" ref="D16:E18" si="6">+D17</f>
        <v>0</v>
      </c>
      <c r="E16" s="20">
        <f t="shared" si="6"/>
        <v>0</v>
      </c>
      <c r="F16" s="20">
        <f>+C16</f>
        <v>97086482000</v>
      </c>
      <c r="G16" s="20">
        <f t="shared" ref="G16:H18" si="7">+G17</f>
        <v>0</v>
      </c>
      <c r="H16" s="27">
        <f t="shared" si="7"/>
        <v>7250767000</v>
      </c>
      <c r="I16" s="32">
        <f t="shared" si="1"/>
        <v>7.4683589832825539E-2</v>
      </c>
      <c r="J16" s="42">
        <f t="shared" si="5"/>
        <v>89835715000</v>
      </c>
      <c r="K16" s="33">
        <f t="shared" si="1"/>
        <v>12.389822345691153</v>
      </c>
    </row>
    <row r="17" spans="1:15" x14ac:dyDescent="0.25">
      <c r="A17" s="30">
        <v>4110206007</v>
      </c>
      <c r="B17" s="45" t="s">
        <v>31</v>
      </c>
      <c r="C17" s="20">
        <f>+C18</f>
        <v>97086482000</v>
      </c>
      <c r="D17" s="20">
        <f t="shared" si="6"/>
        <v>0</v>
      </c>
      <c r="E17" s="20">
        <f t="shared" si="6"/>
        <v>0</v>
      </c>
      <c r="F17" s="42">
        <f>+C17</f>
        <v>97086482000</v>
      </c>
      <c r="G17" s="20">
        <f t="shared" si="7"/>
        <v>0</v>
      </c>
      <c r="H17" s="27">
        <f t="shared" si="7"/>
        <v>7250767000</v>
      </c>
      <c r="I17" s="32">
        <f t="shared" si="1"/>
        <v>7.4683589832825539E-2</v>
      </c>
      <c r="J17" s="20">
        <f>+F17-H17</f>
        <v>89835715000</v>
      </c>
      <c r="K17" s="33">
        <f t="shared" si="1"/>
        <v>12.389822345691153</v>
      </c>
    </row>
    <row r="18" spans="1:15" x14ac:dyDescent="0.25">
      <c r="A18" s="46">
        <v>4411020600702</v>
      </c>
      <c r="B18" s="45" t="s">
        <v>28</v>
      </c>
      <c r="C18" s="20">
        <f>+C19</f>
        <v>97086482000</v>
      </c>
      <c r="D18" s="20">
        <f t="shared" si="6"/>
        <v>0</v>
      </c>
      <c r="E18" s="20">
        <f t="shared" si="6"/>
        <v>0</v>
      </c>
      <c r="F18" s="20">
        <f t="shared" si="4"/>
        <v>97086482000</v>
      </c>
      <c r="G18" s="20">
        <f>+G19</f>
        <v>0</v>
      </c>
      <c r="H18" s="27">
        <f t="shared" si="7"/>
        <v>7250767000</v>
      </c>
      <c r="I18" s="32">
        <f t="shared" si="1"/>
        <v>7.4683589832825539E-2</v>
      </c>
      <c r="J18" s="20">
        <f t="shared" ref="J18:J22" si="8">+F18-H18</f>
        <v>89835715000</v>
      </c>
      <c r="K18" s="33">
        <f t="shared" si="1"/>
        <v>12.389822345691153</v>
      </c>
    </row>
    <row r="19" spans="1:15" s="15" customFormat="1" x14ac:dyDescent="0.25">
      <c r="A19" s="43">
        <v>41102060070209</v>
      </c>
      <c r="B19" s="44" t="s">
        <v>14</v>
      </c>
      <c r="C19" s="36">
        <v>97086482000</v>
      </c>
      <c r="D19" s="36">
        <f>+D20</f>
        <v>0</v>
      </c>
      <c r="E19" s="36">
        <v>0</v>
      </c>
      <c r="F19" s="36">
        <f t="shared" si="4"/>
        <v>97086482000</v>
      </c>
      <c r="G19" s="36">
        <v>0</v>
      </c>
      <c r="H19" s="37">
        <f>+G19+'EJECUCION  INGRESOS 2023 FEB'!H19</f>
        <v>7250767000</v>
      </c>
      <c r="I19" s="38">
        <f t="shared" si="1"/>
        <v>7.4683589832825539E-2</v>
      </c>
      <c r="J19" s="36">
        <f>+F19-H19</f>
        <v>89835715000</v>
      </c>
      <c r="K19" s="39">
        <f t="shared" si="1"/>
        <v>12.389822345691153</v>
      </c>
      <c r="O19" s="16"/>
    </row>
    <row r="20" spans="1:15" x14ac:dyDescent="0.25">
      <c r="A20" s="30">
        <v>412</v>
      </c>
      <c r="B20" s="45" t="s">
        <v>15</v>
      </c>
      <c r="C20" s="20">
        <f>+C21</f>
        <v>350000000</v>
      </c>
      <c r="D20" s="42">
        <v>0</v>
      </c>
      <c r="E20" s="42">
        <v>0</v>
      </c>
      <c r="F20" s="42">
        <f t="shared" si="4"/>
        <v>350000000</v>
      </c>
      <c r="G20" s="20">
        <f t="shared" ref="G20:G21" si="9">+G21</f>
        <v>347470885</v>
      </c>
      <c r="H20" s="27">
        <f>+H21</f>
        <v>987189225</v>
      </c>
      <c r="I20" s="32">
        <f t="shared" si="1"/>
        <v>2.8205406428571429</v>
      </c>
      <c r="J20" s="20">
        <f>+F20-H20</f>
        <v>-637189225</v>
      </c>
      <c r="K20" s="33">
        <f t="shared" si="1"/>
        <v>-0.64545804275770935</v>
      </c>
    </row>
    <row r="21" spans="1:15" x14ac:dyDescent="0.25">
      <c r="A21" s="30">
        <v>41205</v>
      </c>
      <c r="B21" s="31" t="s">
        <v>29</v>
      </c>
      <c r="C21" s="20">
        <f>+C22</f>
        <v>350000000</v>
      </c>
      <c r="D21" s="20">
        <v>0</v>
      </c>
      <c r="E21" s="20">
        <v>0</v>
      </c>
      <c r="F21" s="20">
        <f t="shared" si="4"/>
        <v>350000000</v>
      </c>
      <c r="G21" s="20">
        <f t="shared" si="9"/>
        <v>347470885</v>
      </c>
      <c r="H21" s="27">
        <f>+H22</f>
        <v>987189225</v>
      </c>
      <c r="I21" s="32">
        <f t="shared" si="1"/>
        <v>2.8205406428571429</v>
      </c>
      <c r="J21" s="20">
        <f>+F21-H21</f>
        <v>-637189225</v>
      </c>
      <c r="K21" s="33">
        <f t="shared" si="1"/>
        <v>-0.64545804275770935</v>
      </c>
    </row>
    <row r="22" spans="1:15" s="15" customFormat="1" x14ac:dyDescent="0.25">
      <c r="A22" s="34">
        <v>4120502</v>
      </c>
      <c r="B22" s="35" t="s">
        <v>30</v>
      </c>
      <c r="C22" s="36">
        <v>350000000</v>
      </c>
      <c r="D22" s="36">
        <v>0</v>
      </c>
      <c r="E22" s="36">
        <f>+D22</f>
        <v>0</v>
      </c>
      <c r="F22" s="36">
        <f t="shared" si="4"/>
        <v>350000000</v>
      </c>
      <c r="G22" s="36">
        <v>347470885</v>
      </c>
      <c r="H22" s="37">
        <f>+G22+'EJECUCION  INGRESOS 2023 FEB'!H22</f>
        <v>987189225</v>
      </c>
      <c r="I22" s="38">
        <f t="shared" si="1"/>
        <v>2.8205406428571429</v>
      </c>
      <c r="J22" s="36">
        <f t="shared" si="8"/>
        <v>-637189225</v>
      </c>
      <c r="K22" s="39">
        <f t="shared" si="1"/>
        <v>-0.64545804275770935</v>
      </c>
      <c r="O22" s="16"/>
    </row>
    <row r="23" spans="1:15" x14ac:dyDescent="0.25">
      <c r="A23" s="52" t="s">
        <v>33</v>
      </c>
      <c r="B23" s="52"/>
      <c r="C23" s="20">
        <f>+C9+C11+C20</f>
        <v>298833027000</v>
      </c>
      <c r="D23" s="20">
        <f t="shared" ref="D23:F23" si="10">+D9+D11+D20</f>
        <v>0</v>
      </c>
      <c r="E23" s="20">
        <f>+E9+E11+E20</f>
        <v>0</v>
      </c>
      <c r="F23" s="20">
        <f t="shared" si="10"/>
        <v>298833027000</v>
      </c>
      <c r="G23" s="20">
        <f>+G9+G11+G20</f>
        <v>347470886</v>
      </c>
      <c r="H23" s="20">
        <f>+H9+H11+H20</f>
        <v>101451559794</v>
      </c>
      <c r="I23" s="14">
        <f t="shared" si="1"/>
        <v>0.33949246109935499</v>
      </c>
      <c r="J23" s="20">
        <f>+F23-H23</f>
        <v>197381467206</v>
      </c>
      <c r="K23" s="3">
        <f t="shared" si="1"/>
        <v>1.945573509237198</v>
      </c>
    </row>
    <row r="24" spans="1:15" x14ac:dyDescent="0.25">
      <c r="H24" s="4"/>
    </row>
    <row r="25" spans="1:15" x14ac:dyDescent="0.25">
      <c r="G25" s="5"/>
      <c r="H25" s="6"/>
      <c r="I25" s="10"/>
      <c r="O25" s="13"/>
    </row>
    <row r="26" spans="1:15" x14ac:dyDescent="0.25">
      <c r="B26" s="23"/>
      <c r="G26" s="5"/>
      <c r="H26" s="6"/>
      <c r="J26" s="48"/>
    </row>
    <row r="27" spans="1:15" x14ac:dyDescent="0.25">
      <c r="B27" s="23"/>
      <c r="D27" s="5"/>
      <c r="E27" s="5"/>
      <c r="F27" s="6"/>
      <c r="G27" s="5"/>
      <c r="H27" s="7"/>
      <c r="J27" s="49"/>
    </row>
    <row r="28" spans="1:15" x14ac:dyDescent="0.25">
      <c r="F28" s="7"/>
      <c r="G28" s="5"/>
      <c r="H28" s="5"/>
      <c r="J28" s="50"/>
    </row>
    <row r="30" spans="1:15" x14ac:dyDescent="0.25">
      <c r="A30" s="11"/>
      <c r="B30" s="23" t="s">
        <v>19</v>
      </c>
      <c r="C30" s="51" t="s">
        <v>17</v>
      </c>
      <c r="D30" s="51"/>
      <c r="E30" s="51"/>
      <c r="F30" s="51" t="s">
        <v>35</v>
      </c>
      <c r="G30" s="51"/>
      <c r="H30" s="51"/>
      <c r="I30" s="51" t="s">
        <v>32</v>
      </c>
      <c r="J30" s="51"/>
      <c r="K30" s="51"/>
    </row>
    <row r="31" spans="1:15" s="11" customFormat="1" x14ac:dyDescent="0.25">
      <c r="B31" s="23" t="s">
        <v>21</v>
      </c>
      <c r="C31" s="51" t="s">
        <v>18</v>
      </c>
      <c r="D31" s="51"/>
      <c r="E31" s="51"/>
      <c r="F31" s="51" t="s">
        <v>20</v>
      </c>
      <c r="G31" s="51"/>
      <c r="H31" s="51"/>
      <c r="I31" s="51" t="s">
        <v>22</v>
      </c>
      <c r="J31" s="51"/>
      <c r="K31" s="51"/>
      <c r="O31" s="13"/>
    </row>
    <row r="32" spans="1:15" x14ac:dyDescent="0.25">
      <c r="G32" s="5"/>
    </row>
    <row r="33" spans="6:8" x14ac:dyDescent="0.25">
      <c r="G33" s="5"/>
      <c r="H33" s="5"/>
    </row>
    <row r="34" spans="6:8" x14ac:dyDescent="0.25">
      <c r="F34" s="6"/>
      <c r="G34" s="5"/>
    </row>
    <row r="35" spans="6:8" x14ac:dyDescent="0.25">
      <c r="F35" s="6"/>
      <c r="G35" s="5"/>
    </row>
    <row r="36" spans="6:8" x14ac:dyDescent="0.25">
      <c r="F36" s="6"/>
      <c r="G36" s="5"/>
    </row>
    <row r="37" spans="6:8" x14ac:dyDescent="0.25">
      <c r="G37" s="5"/>
    </row>
    <row r="38" spans="6:8" x14ac:dyDescent="0.25">
      <c r="F38" s="8"/>
    </row>
    <row r="39" spans="6:8" x14ac:dyDescent="0.25">
      <c r="F39" s="8"/>
    </row>
    <row r="40" spans="6:8" x14ac:dyDescent="0.25">
      <c r="F40" s="9"/>
    </row>
  </sheetData>
  <mergeCells count="17">
    <mergeCell ref="A1:K1"/>
    <mergeCell ref="A2:K2"/>
    <mergeCell ref="A6:B6"/>
    <mergeCell ref="C6:C7"/>
    <mergeCell ref="D6:E6"/>
    <mergeCell ref="F6:F7"/>
    <mergeCell ref="G6:H6"/>
    <mergeCell ref="I6:I7"/>
    <mergeCell ref="J6:J7"/>
    <mergeCell ref="K6:K7"/>
    <mergeCell ref="A23:B23"/>
    <mergeCell ref="C30:E30"/>
    <mergeCell ref="F30:H30"/>
    <mergeCell ref="I30:K30"/>
    <mergeCell ref="C31:E31"/>
    <mergeCell ref="F31:H31"/>
    <mergeCell ref="I31:K3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0"/>
  <sheetViews>
    <sheetView tabSelected="1" topLeftCell="B6" zoomScale="98" zoomScaleNormal="98" workbookViewId="0">
      <selection activeCell="C14" sqref="C14"/>
    </sheetView>
  </sheetViews>
  <sheetFormatPr baseColWidth="10" defaultRowHeight="15" x14ac:dyDescent="0.25"/>
  <cols>
    <col min="1" max="1" width="17.28515625" bestFit="1" customWidth="1"/>
    <col min="2" max="2" width="40.42578125" bestFit="1" customWidth="1"/>
    <col min="3" max="3" width="16.42578125" customWidth="1"/>
    <col min="4" max="4" width="16.7109375" customWidth="1"/>
    <col min="5" max="5" width="18.85546875" customWidth="1"/>
    <col min="6" max="6" width="19.140625" bestFit="1" customWidth="1"/>
    <col min="7" max="7" width="17.7109375" customWidth="1"/>
    <col min="8" max="8" width="19.28515625" customWidth="1"/>
    <col min="9" max="9" width="10" customWidth="1"/>
    <col min="10" max="10" width="18" bestFit="1" customWidth="1"/>
    <col min="11" max="11" width="11.7109375" customWidth="1"/>
    <col min="13" max="13" width="12" bestFit="1" customWidth="1"/>
    <col min="14" max="14" width="12.7109375" bestFit="1" customWidth="1"/>
    <col min="15" max="15" width="14.85546875" style="12" customWidth="1"/>
  </cols>
  <sheetData>
    <row r="1" spans="1:15" ht="15.75" x14ac:dyDescent="0.25">
      <c r="A1" s="53" t="s">
        <v>16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5" ht="15.75" x14ac:dyDescent="0.25">
      <c r="A2" s="55" t="s">
        <v>40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5" ht="15.75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5" ht="15.75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5" x14ac:dyDescent="0.25">
      <c r="A6" s="57" t="s">
        <v>0</v>
      </c>
      <c r="B6" s="57"/>
      <c r="C6" s="57" t="s">
        <v>1</v>
      </c>
      <c r="D6" s="52" t="s">
        <v>2</v>
      </c>
      <c r="E6" s="52"/>
      <c r="F6" s="57" t="s">
        <v>3</v>
      </c>
      <c r="G6" s="52" t="s">
        <v>4</v>
      </c>
      <c r="H6" s="52"/>
      <c r="I6" s="57" t="s">
        <v>9</v>
      </c>
      <c r="J6" s="58" t="s">
        <v>10</v>
      </c>
      <c r="K6" s="58" t="s">
        <v>11</v>
      </c>
    </row>
    <row r="7" spans="1:15" ht="48.75" customHeight="1" x14ac:dyDescent="0.25">
      <c r="A7" s="19" t="s">
        <v>5</v>
      </c>
      <c r="B7" s="19" t="s">
        <v>6</v>
      </c>
      <c r="C7" s="57"/>
      <c r="D7" s="19" t="s">
        <v>7</v>
      </c>
      <c r="E7" s="19" t="s">
        <v>8</v>
      </c>
      <c r="F7" s="57"/>
      <c r="G7" s="19" t="s">
        <v>7</v>
      </c>
      <c r="H7" s="19" t="s">
        <v>8</v>
      </c>
      <c r="I7" s="57"/>
      <c r="J7" s="58"/>
      <c r="K7" s="58"/>
    </row>
    <row r="8" spans="1:15" s="17" customFormat="1" ht="18" customHeight="1" x14ac:dyDescent="0.25">
      <c r="A8" s="25">
        <v>41</v>
      </c>
      <c r="B8" s="26" t="s">
        <v>34</v>
      </c>
      <c r="C8" s="27">
        <f t="shared" ref="C8:F8" si="0">+C9+C11+C20</f>
        <v>298833027000</v>
      </c>
      <c r="D8" s="27">
        <f t="shared" si="0"/>
        <v>40098552726</v>
      </c>
      <c r="E8" s="27">
        <f t="shared" si="0"/>
        <v>40098552726</v>
      </c>
      <c r="F8" s="27">
        <f t="shared" si="0"/>
        <v>338931579726</v>
      </c>
      <c r="G8" s="27">
        <f>+G9+G11+G20</f>
        <v>7615969111</v>
      </c>
      <c r="H8" s="27">
        <f>+H9+H11+H21</f>
        <v>109067528905</v>
      </c>
      <c r="I8" s="28">
        <f t="shared" ref="I8:K23" si="1">+H8/F8</f>
        <v>0.32179807202731792</v>
      </c>
      <c r="J8" s="29">
        <f>+F8-H8</f>
        <v>229864050821</v>
      </c>
      <c r="K8" s="3">
        <f t="shared" si="1"/>
        <v>2.1075388168115206</v>
      </c>
      <c r="O8" s="18"/>
    </row>
    <row r="9" spans="1:15" x14ac:dyDescent="0.25">
      <c r="A9" s="30">
        <v>410</v>
      </c>
      <c r="B9" s="31" t="s">
        <v>12</v>
      </c>
      <c r="C9" s="20">
        <f t="shared" ref="C9:F9" si="2">+C10</f>
        <v>49939111000</v>
      </c>
      <c r="D9" s="20">
        <f t="shared" si="2"/>
        <v>40098552726</v>
      </c>
      <c r="E9" s="20">
        <f t="shared" si="2"/>
        <v>40098552726</v>
      </c>
      <c r="F9" s="20">
        <f t="shared" si="2"/>
        <v>90037663726</v>
      </c>
      <c r="G9" s="20">
        <f>+G10</f>
        <v>0</v>
      </c>
      <c r="H9" s="27">
        <f>+H10</f>
        <v>90037663726</v>
      </c>
      <c r="I9" s="32">
        <f t="shared" si="1"/>
        <v>1</v>
      </c>
      <c r="J9" s="20">
        <f>+F9-H9</f>
        <v>0</v>
      </c>
      <c r="K9" s="40">
        <f t="shared" si="1"/>
        <v>0</v>
      </c>
    </row>
    <row r="10" spans="1:15" s="15" customFormat="1" x14ac:dyDescent="0.25">
      <c r="A10" s="34">
        <v>41002</v>
      </c>
      <c r="B10" s="35" t="s">
        <v>36</v>
      </c>
      <c r="C10" s="36">
        <v>49939111000</v>
      </c>
      <c r="D10" s="36">
        <v>40098552726</v>
      </c>
      <c r="E10" s="36">
        <f>+D10</f>
        <v>40098552726</v>
      </c>
      <c r="F10" s="36">
        <f>+C10+E10</f>
        <v>90037663726</v>
      </c>
      <c r="G10" s="47">
        <v>0</v>
      </c>
      <c r="H10" s="37">
        <f>+G10+'EJECUCION  INGRESOS 2023 MAR'!H10</f>
        <v>90037663726</v>
      </c>
      <c r="I10" s="38">
        <f>+H10/F10</f>
        <v>1</v>
      </c>
      <c r="J10" s="36">
        <f>+F10-H10</f>
        <v>0</v>
      </c>
      <c r="K10" s="38">
        <f t="shared" si="1"/>
        <v>0</v>
      </c>
      <c r="O10" s="16"/>
    </row>
    <row r="11" spans="1:15" x14ac:dyDescent="0.25">
      <c r="A11" s="30">
        <v>411</v>
      </c>
      <c r="B11" s="31" t="s">
        <v>13</v>
      </c>
      <c r="C11" s="20">
        <f>+C12</f>
        <v>248543916000</v>
      </c>
      <c r="D11" s="20">
        <f>+D12</f>
        <v>0</v>
      </c>
      <c r="E11" s="20">
        <f>+E12</f>
        <v>0</v>
      </c>
      <c r="F11" s="20">
        <f>+C11+E11</f>
        <v>248543916000</v>
      </c>
      <c r="G11" s="20">
        <f>+G12</f>
        <v>7273112042</v>
      </c>
      <c r="H11" s="27">
        <f>+H12</f>
        <v>17699818885</v>
      </c>
      <c r="I11" s="32">
        <f t="shared" si="1"/>
        <v>7.1214050095678064E-2</v>
      </c>
      <c r="J11" s="20">
        <f>+F11-H11</f>
        <v>230844097115</v>
      </c>
      <c r="K11" s="40">
        <f t="shared" si="1"/>
        <v>13.042172838877612</v>
      </c>
    </row>
    <row r="12" spans="1:15" x14ac:dyDescent="0.25">
      <c r="A12" s="30">
        <v>41102</v>
      </c>
      <c r="B12" s="31" t="s">
        <v>23</v>
      </c>
      <c r="C12" s="20">
        <f>+C13+C16</f>
        <v>248543916000</v>
      </c>
      <c r="D12" s="20">
        <f>+D13+D16</f>
        <v>0</v>
      </c>
      <c r="E12" s="20">
        <f>+E13+E16</f>
        <v>0</v>
      </c>
      <c r="F12" s="20">
        <f>+C12+E12</f>
        <v>248543916000</v>
      </c>
      <c r="G12" s="20">
        <f>+G13+G16</f>
        <v>7273112042</v>
      </c>
      <c r="H12" s="27">
        <f>+H13+H16</f>
        <v>17699818885</v>
      </c>
      <c r="I12" s="41">
        <f t="shared" si="1"/>
        <v>7.1214050095678064E-2</v>
      </c>
      <c r="J12" s="20">
        <f>+F12-H12</f>
        <v>230844097115</v>
      </c>
      <c r="K12" s="40">
        <f t="shared" si="1"/>
        <v>13.042172838877612</v>
      </c>
    </row>
    <row r="13" spans="1:15" ht="16.5" customHeight="1" x14ac:dyDescent="0.25">
      <c r="A13" s="30">
        <v>4110205</v>
      </c>
      <c r="B13" s="31" t="s">
        <v>24</v>
      </c>
      <c r="C13" s="20">
        <f t="shared" ref="C13:E14" si="3">+C14</f>
        <v>151457434000</v>
      </c>
      <c r="D13" s="20">
        <f t="shared" si="3"/>
        <v>0</v>
      </c>
      <c r="E13" s="20">
        <f t="shared" si="3"/>
        <v>0</v>
      </c>
      <c r="F13" s="20">
        <f t="shared" ref="F13:F22" si="4">+C13+E13</f>
        <v>151457434000</v>
      </c>
      <c r="G13" s="20">
        <f>+G14</f>
        <v>22345042</v>
      </c>
      <c r="H13" s="27">
        <f>+H14</f>
        <v>3198284885</v>
      </c>
      <c r="I13" s="32">
        <f t="shared" si="1"/>
        <v>2.1116724353061469E-2</v>
      </c>
      <c r="J13" s="20">
        <f t="shared" ref="J13:J16" si="5">+F13-H13</f>
        <v>148259149115</v>
      </c>
      <c r="K13" s="40">
        <f t="shared" si="1"/>
        <v>46.355829591771965</v>
      </c>
    </row>
    <row r="14" spans="1:15" ht="15.75" customHeight="1" x14ac:dyDescent="0.25">
      <c r="A14" s="30">
        <v>4110205001</v>
      </c>
      <c r="B14" s="31" t="s">
        <v>25</v>
      </c>
      <c r="C14" s="20">
        <f t="shared" si="3"/>
        <v>151457434000</v>
      </c>
      <c r="D14" s="20">
        <f t="shared" si="3"/>
        <v>0</v>
      </c>
      <c r="E14" s="20">
        <f t="shared" si="3"/>
        <v>0</v>
      </c>
      <c r="F14" s="20">
        <f t="shared" si="4"/>
        <v>151457434000</v>
      </c>
      <c r="G14" s="20">
        <f>+G15</f>
        <v>22345042</v>
      </c>
      <c r="H14" s="27">
        <f>+H15</f>
        <v>3198284885</v>
      </c>
      <c r="I14" s="41">
        <f t="shared" si="1"/>
        <v>2.1116724353061469E-2</v>
      </c>
      <c r="J14" s="42">
        <f>+F14-H14</f>
        <v>148259149115</v>
      </c>
      <c r="K14" s="33">
        <f t="shared" si="1"/>
        <v>46.355829591771965</v>
      </c>
    </row>
    <row r="15" spans="1:15" s="15" customFormat="1" x14ac:dyDescent="0.25">
      <c r="A15" s="43">
        <v>411020500105</v>
      </c>
      <c r="B15" s="44" t="s">
        <v>26</v>
      </c>
      <c r="C15" s="36">
        <v>151457434000</v>
      </c>
      <c r="D15" s="36">
        <v>0</v>
      </c>
      <c r="E15" s="36">
        <f>+D15</f>
        <v>0</v>
      </c>
      <c r="F15" s="36">
        <f t="shared" si="4"/>
        <v>151457434000</v>
      </c>
      <c r="G15" s="36">
        <v>22345042</v>
      </c>
      <c r="H15" s="37">
        <f>+G15+'EJECUCION  INGRESOS 2023 MAR'!H15</f>
        <v>3198284885</v>
      </c>
      <c r="I15" s="38">
        <f t="shared" si="1"/>
        <v>2.1116724353061469E-2</v>
      </c>
      <c r="J15" s="36">
        <f>+F15-H15</f>
        <v>148259149115</v>
      </c>
      <c r="K15" s="39">
        <f t="shared" si="1"/>
        <v>46.355829591771965</v>
      </c>
      <c r="N15" s="47"/>
      <c r="O15" s="16"/>
    </row>
    <row r="16" spans="1:15" ht="14.25" customHeight="1" x14ac:dyDescent="0.25">
      <c r="A16" s="30">
        <v>4110206</v>
      </c>
      <c r="B16" s="45" t="s">
        <v>27</v>
      </c>
      <c r="C16" s="20">
        <f>+C17</f>
        <v>97086482000</v>
      </c>
      <c r="D16" s="20">
        <f t="shared" ref="D16:E18" si="6">+D17</f>
        <v>0</v>
      </c>
      <c r="E16" s="20">
        <f t="shared" si="6"/>
        <v>0</v>
      </c>
      <c r="F16" s="20">
        <f>+C16</f>
        <v>97086482000</v>
      </c>
      <c r="G16" s="20">
        <f t="shared" ref="G16:H18" si="7">+G17</f>
        <v>7250767000</v>
      </c>
      <c r="H16" s="27">
        <f t="shared" si="7"/>
        <v>14501534000</v>
      </c>
      <c r="I16" s="32">
        <f t="shared" si="1"/>
        <v>0.14936717966565108</v>
      </c>
      <c r="J16" s="42">
        <f t="shared" si="5"/>
        <v>82584948000</v>
      </c>
      <c r="K16" s="33">
        <f t="shared" si="1"/>
        <v>5.6949111728455764</v>
      </c>
    </row>
    <row r="17" spans="1:15" x14ac:dyDescent="0.25">
      <c r="A17" s="30">
        <v>4110206007</v>
      </c>
      <c r="B17" s="45" t="s">
        <v>31</v>
      </c>
      <c r="C17" s="20">
        <f>+C18</f>
        <v>97086482000</v>
      </c>
      <c r="D17" s="20">
        <f t="shared" si="6"/>
        <v>0</v>
      </c>
      <c r="E17" s="20">
        <f t="shared" si="6"/>
        <v>0</v>
      </c>
      <c r="F17" s="42">
        <f>+C17</f>
        <v>97086482000</v>
      </c>
      <c r="G17" s="20">
        <f t="shared" si="7"/>
        <v>7250767000</v>
      </c>
      <c r="H17" s="27">
        <f t="shared" si="7"/>
        <v>14501534000</v>
      </c>
      <c r="I17" s="32">
        <f t="shared" si="1"/>
        <v>0.14936717966565108</v>
      </c>
      <c r="J17" s="20">
        <f>+F17-H17</f>
        <v>82584948000</v>
      </c>
      <c r="K17" s="33">
        <f t="shared" si="1"/>
        <v>5.6949111728455764</v>
      </c>
    </row>
    <row r="18" spans="1:15" x14ac:dyDescent="0.25">
      <c r="A18" s="46">
        <v>4411020600702</v>
      </c>
      <c r="B18" s="45" t="s">
        <v>28</v>
      </c>
      <c r="C18" s="20">
        <f>+C19</f>
        <v>97086482000</v>
      </c>
      <c r="D18" s="20">
        <f t="shared" si="6"/>
        <v>0</v>
      </c>
      <c r="E18" s="20">
        <f t="shared" si="6"/>
        <v>0</v>
      </c>
      <c r="F18" s="20">
        <f t="shared" si="4"/>
        <v>97086482000</v>
      </c>
      <c r="G18" s="20">
        <f>+G19</f>
        <v>7250767000</v>
      </c>
      <c r="H18" s="27">
        <f t="shared" si="7"/>
        <v>14501534000</v>
      </c>
      <c r="I18" s="32">
        <f t="shared" si="1"/>
        <v>0.14936717966565108</v>
      </c>
      <c r="J18" s="20">
        <f t="shared" ref="J18:J22" si="8">+F18-H18</f>
        <v>82584948000</v>
      </c>
      <c r="K18" s="33">
        <f t="shared" si="1"/>
        <v>5.6949111728455764</v>
      </c>
    </row>
    <row r="19" spans="1:15" s="15" customFormat="1" x14ac:dyDescent="0.25">
      <c r="A19" s="43">
        <v>41102060070209</v>
      </c>
      <c r="B19" s="44" t="s">
        <v>14</v>
      </c>
      <c r="C19" s="36">
        <v>97086482000</v>
      </c>
      <c r="D19" s="36">
        <f>+D20</f>
        <v>0</v>
      </c>
      <c r="E19" s="36">
        <v>0</v>
      </c>
      <c r="F19" s="36">
        <f t="shared" si="4"/>
        <v>97086482000</v>
      </c>
      <c r="G19" s="36">
        <v>7250767000</v>
      </c>
      <c r="H19" s="37">
        <f>+G19+'EJECUCION  INGRESOS 2023 MAR'!H19</f>
        <v>14501534000</v>
      </c>
      <c r="I19" s="38">
        <f t="shared" si="1"/>
        <v>0.14936717966565108</v>
      </c>
      <c r="J19" s="36">
        <f>+F19-H19</f>
        <v>82584948000</v>
      </c>
      <c r="K19" s="39">
        <f t="shared" si="1"/>
        <v>5.6949111728455764</v>
      </c>
      <c r="O19" s="16"/>
    </row>
    <row r="20" spans="1:15" x14ac:dyDescent="0.25">
      <c r="A20" s="30">
        <v>412</v>
      </c>
      <c r="B20" s="45" t="s">
        <v>15</v>
      </c>
      <c r="C20" s="20">
        <f>+C21</f>
        <v>350000000</v>
      </c>
      <c r="D20" s="42">
        <v>0</v>
      </c>
      <c r="E20" s="42">
        <v>0</v>
      </c>
      <c r="F20" s="42">
        <f t="shared" si="4"/>
        <v>350000000</v>
      </c>
      <c r="G20" s="20">
        <f t="shared" ref="G20:G21" si="9">+G21</f>
        <v>342857069</v>
      </c>
      <c r="H20" s="27">
        <f>+H21</f>
        <v>1330046294</v>
      </c>
      <c r="I20" s="32">
        <f t="shared" si="1"/>
        <v>3.8001322685714287</v>
      </c>
      <c r="J20" s="20">
        <f>+F20-H20</f>
        <v>-980046294</v>
      </c>
      <c r="K20" s="33">
        <f t="shared" si="1"/>
        <v>-0.73685126481770413</v>
      </c>
    </row>
    <row r="21" spans="1:15" x14ac:dyDescent="0.25">
      <c r="A21" s="30">
        <v>41205</v>
      </c>
      <c r="B21" s="31" t="s">
        <v>29</v>
      </c>
      <c r="C21" s="20">
        <f>+C22</f>
        <v>350000000</v>
      </c>
      <c r="D21" s="20">
        <v>0</v>
      </c>
      <c r="E21" s="20">
        <v>0</v>
      </c>
      <c r="F21" s="20">
        <f t="shared" si="4"/>
        <v>350000000</v>
      </c>
      <c r="G21" s="20">
        <f t="shared" si="9"/>
        <v>342857069</v>
      </c>
      <c r="H21" s="27">
        <f>+H22</f>
        <v>1330046294</v>
      </c>
      <c r="I21" s="32">
        <f t="shared" si="1"/>
        <v>3.8001322685714287</v>
      </c>
      <c r="J21" s="20">
        <f>+F21-H21</f>
        <v>-980046294</v>
      </c>
      <c r="K21" s="33">
        <f t="shared" si="1"/>
        <v>-0.73685126481770413</v>
      </c>
    </row>
    <row r="22" spans="1:15" s="15" customFormat="1" x14ac:dyDescent="0.25">
      <c r="A22" s="34">
        <v>4120502</v>
      </c>
      <c r="B22" s="35" t="s">
        <v>30</v>
      </c>
      <c r="C22" s="36">
        <v>350000000</v>
      </c>
      <c r="D22" s="36">
        <v>0</v>
      </c>
      <c r="E22" s="36">
        <f>+D22</f>
        <v>0</v>
      </c>
      <c r="F22" s="36">
        <f t="shared" si="4"/>
        <v>350000000</v>
      </c>
      <c r="G22" s="36">
        <v>342857069</v>
      </c>
      <c r="H22" s="37">
        <f>+G22+'EJECUCION  INGRESOS 2023 MAR'!H22</f>
        <v>1330046294</v>
      </c>
      <c r="I22" s="38">
        <f t="shared" si="1"/>
        <v>3.8001322685714287</v>
      </c>
      <c r="J22" s="36">
        <f t="shared" si="8"/>
        <v>-980046294</v>
      </c>
      <c r="K22" s="39">
        <f t="shared" si="1"/>
        <v>-0.73685126481770413</v>
      </c>
      <c r="O22" s="16"/>
    </row>
    <row r="23" spans="1:15" x14ac:dyDescent="0.25">
      <c r="A23" s="52" t="s">
        <v>33</v>
      </c>
      <c r="B23" s="52"/>
      <c r="C23" s="20">
        <f>+C9+C11+C20</f>
        <v>298833027000</v>
      </c>
      <c r="D23" s="20">
        <f t="shared" ref="D23:F23" si="10">+D9+D11+D20</f>
        <v>40098552726</v>
      </c>
      <c r="E23" s="20">
        <f>+E9+E11+E20</f>
        <v>40098552726</v>
      </c>
      <c r="F23" s="20">
        <f t="shared" si="10"/>
        <v>338931579726</v>
      </c>
      <c r="G23" s="20">
        <f>+G9+G11+G20</f>
        <v>7615969111</v>
      </c>
      <c r="H23" s="20">
        <f>+H9+H11+H20</f>
        <v>109067528905</v>
      </c>
      <c r="I23" s="14">
        <f t="shared" si="1"/>
        <v>0.32179807202731792</v>
      </c>
      <c r="J23" s="20">
        <f>+F23-H23</f>
        <v>229864050821</v>
      </c>
      <c r="K23" s="3">
        <f t="shared" si="1"/>
        <v>2.1075388168115206</v>
      </c>
    </row>
    <row r="24" spans="1:15" x14ac:dyDescent="0.25">
      <c r="H24" s="4"/>
    </row>
    <row r="25" spans="1:15" x14ac:dyDescent="0.25">
      <c r="G25" s="5"/>
      <c r="H25" s="6"/>
      <c r="I25" s="10"/>
      <c r="O25" s="13"/>
    </row>
    <row r="26" spans="1:15" x14ac:dyDescent="0.25">
      <c r="B26" s="23"/>
      <c r="G26" s="5"/>
      <c r="H26" s="6"/>
      <c r="J26" s="48"/>
    </row>
    <row r="27" spans="1:15" x14ac:dyDescent="0.25">
      <c r="B27" s="23"/>
      <c r="D27" s="5"/>
      <c r="E27" s="5"/>
      <c r="F27" s="6"/>
      <c r="G27" s="5"/>
      <c r="H27" s="7"/>
      <c r="J27" s="49"/>
    </row>
    <row r="28" spans="1:15" x14ac:dyDescent="0.25">
      <c r="F28" s="7"/>
      <c r="G28" s="5"/>
      <c r="H28" s="5"/>
      <c r="J28" s="50"/>
    </row>
    <row r="30" spans="1:15" x14ac:dyDescent="0.25">
      <c r="A30" s="11"/>
      <c r="B30" s="23" t="s">
        <v>19</v>
      </c>
      <c r="C30" s="51" t="s">
        <v>17</v>
      </c>
      <c r="D30" s="51"/>
      <c r="E30" s="51"/>
      <c r="F30" s="51" t="s">
        <v>35</v>
      </c>
      <c r="G30" s="51"/>
      <c r="H30" s="51"/>
      <c r="I30" s="51" t="s">
        <v>32</v>
      </c>
      <c r="J30" s="51"/>
      <c r="K30" s="51"/>
    </row>
    <row r="31" spans="1:15" s="11" customFormat="1" x14ac:dyDescent="0.25">
      <c r="B31" s="23" t="s">
        <v>21</v>
      </c>
      <c r="C31" s="51" t="s">
        <v>18</v>
      </c>
      <c r="D31" s="51"/>
      <c r="E31" s="51"/>
      <c r="F31" s="51" t="s">
        <v>20</v>
      </c>
      <c r="G31" s="51"/>
      <c r="H31" s="51"/>
      <c r="I31" s="51" t="s">
        <v>22</v>
      </c>
      <c r="J31" s="51"/>
      <c r="K31" s="51"/>
      <c r="O31" s="13"/>
    </row>
    <row r="32" spans="1:15" x14ac:dyDescent="0.25">
      <c r="G32" s="5"/>
    </row>
    <row r="33" spans="6:8" x14ac:dyDescent="0.25">
      <c r="G33" s="5"/>
      <c r="H33" s="5"/>
    </row>
    <row r="34" spans="6:8" x14ac:dyDescent="0.25">
      <c r="F34" s="6"/>
      <c r="G34" s="5"/>
    </row>
    <row r="35" spans="6:8" x14ac:dyDescent="0.25">
      <c r="F35" s="6"/>
      <c r="G35" s="5"/>
    </row>
    <row r="36" spans="6:8" x14ac:dyDescent="0.25">
      <c r="F36" s="6"/>
      <c r="G36" s="5"/>
    </row>
    <row r="37" spans="6:8" x14ac:dyDescent="0.25">
      <c r="G37" s="5"/>
    </row>
    <row r="38" spans="6:8" x14ac:dyDescent="0.25">
      <c r="F38" s="8"/>
    </row>
    <row r="39" spans="6:8" x14ac:dyDescent="0.25">
      <c r="F39" s="8"/>
    </row>
    <row r="40" spans="6:8" x14ac:dyDescent="0.25">
      <c r="F40" s="9"/>
    </row>
  </sheetData>
  <mergeCells count="17">
    <mergeCell ref="A23:B23"/>
    <mergeCell ref="C30:E30"/>
    <mergeCell ref="F30:H30"/>
    <mergeCell ref="I30:K30"/>
    <mergeCell ref="C31:E31"/>
    <mergeCell ref="F31:H31"/>
    <mergeCell ref="I31:K31"/>
    <mergeCell ref="A1:K1"/>
    <mergeCell ref="A2:K2"/>
    <mergeCell ref="A6:B6"/>
    <mergeCell ref="C6:C7"/>
    <mergeCell ref="D6:E6"/>
    <mergeCell ref="F6:F7"/>
    <mergeCell ref="G6:H6"/>
    <mergeCell ref="I6:I7"/>
    <mergeCell ref="J6:J7"/>
    <mergeCell ref="K6:K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EJECUCION  INGRESOS 2023 ENERO</vt:lpstr>
      <vt:lpstr>EJECUCION  INGRESOS 2023 FEB</vt:lpstr>
      <vt:lpstr>EJECUCION  INGRESOS 2023 MAR</vt:lpstr>
      <vt:lpstr>EJECUCION  INGRESOS 2023 ABR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hguzmano</dc:creator>
  <cp:lastModifiedBy>William Alexander Valencia Nemocón</cp:lastModifiedBy>
  <cp:lastPrinted>2021-04-06T22:43:31Z</cp:lastPrinted>
  <dcterms:created xsi:type="dcterms:W3CDTF">2016-11-16T13:24:50Z</dcterms:created>
  <dcterms:modified xsi:type="dcterms:W3CDTF">2023-05-08T16:52:54Z</dcterms:modified>
</cp:coreProperties>
</file>